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</sheets>
  <definedNames>
    <definedName name="_Toc139712419" localSheetId="0">'Лист1'!#REF!</definedName>
    <definedName name="_Toc139712420" localSheetId="0">'Лист1'!#REF!</definedName>
    <definedName name="_xlnm.Print_Titles" localSheetId="0">'Лист1'!$17:$18</definedName>
    <definedName name="_xlnm.Print_Area" localSheetId="0">'Лист1'!$A$1:$G$734</definedName>
  </definedNames>
  <calcPr fullCalcOnLoad="1"/>
</workbook>
</file>

<file path=xl/sharedStrings.xml><?xml version="1.0" encoding="utf-8"?>
<sst xmlns="http://schemas.openxmlformats.org/spreadsheetml/2006/main" count="1052" uniqueCount="453">
  <si>
    <t>20. ВЦП "Информационное обеспечение деятельности органов государственной власти Алтайского края по социально-экономическому развитию Алтайского края" на 2009-2011 годы  - всего,</t>
  </si>
  <si>
    <t>21. Производство крупного вагонного литья - всего,</t>
  </si>
  <si>
    <t>22.Постановка на производство деталей тележки 18-9836 - всего,</t>
  </si>
  <si>
    <t>23.Модернизация действующего производства - всего,</t>
  </si>
  <si>
    <t>24. Реконструкция компрессорного цеха  - всего,</t>
  </si>
  <si>
    <t xml:space="preserve">25. Замена танков хранения молока для производства сыра "Ламбер" - всего, </t>
  </si>
  <si>
    <t xml:space="preserve">26.Реконструкция цеха производства сухих продуктов - всего, </t>
  </si>
  <si>
    <t xml:space="preserve">27.Разведение СЦМ, СОЖ; Использование энергии продувочного пара; Использование естественного холода при охлаждении ледяной воды в зимний период (ПИР)  - всего, </t>
  </si>
  <si>
    <t xml:space="preserve">28.Строительство очистных сооружений - всего, </t>
  </si>
  <si>
    <t xml:space="preserve">29. Реконструкция выбоя комбикормового комплекса - всего, </t>
  </si>
  <si>
    <t>67. МЦП"Энергосбережение и повышение энергетической эффективности организаций города Рубцовска Алтайского края на 2010-2014 с перспективой до 2020 года" - всего,</t>
  </si>
  <si>
    <t>30. Строительство склада готовой продукции макаронной фабрики - всего,</t>
  </si>
  <si>
    <t>31. Расширение макаронной фабрики с монтажом линии по производству макарон «Спагетти» - всего,</t>
  </si>
  <si>
    <t>32. Расширение макаронной фабрики с увеличением производственных мощностей с 6,2 до 7,5 тонн в час - всего,</t>
  </si>
  <si>
    <t>33. Реконструкция маслоцеха с установкой линии по очистке растительного масла - всего,</t>
  </si>
  <si>
    <t>34. Создание автоматизированной системы учета электроэнергии - всего,</t>
  </si>
  <si>
    <t>35. Монтаж линии по производству белково-минеральных витаминных добавок (БМВД) - всего,</t>
  </si>
  <si>
    <t xml:space="preserve">36. Завершение модернизации котельной установки БКЗ 85-13-250 ст. №2 - всего,  </t>
  </si>
  <si>
    <t>38. Техническая подготовка производства посевной и почво-обрабатывающей техники - всего,</t>
  </si>
  <si>
    <t>39.Разработка преобразователя напряжения ПН.14.8 для Красноярског комбайнового завода  - всего,</t>
  </si>
  <si>
    <t>40.Реконструкция участка черного и цветного литья ЧЛЦ  - всего,</t>
  </si>
  <si>
    <t>41.Организация производства комбинированного почвообрабатывающего орудия  - всего,</t>
  </si>
  <si>
    <t>43. ГЦП "Улучшение жилищных условий населения в городе Рубцовске на период до 2010 года" -  всего,</t>
  </si>
  <si>
    <t>44. Строительство пятиэтажного жилого дома № 25 по пр. Ленина в мкр. № 33 - всего,</t>
  </si>
  <si>
    <t>45. Строительство пятиэтажного кирпичного жилого дома № 7 мкр. 34  ЖСК "Тюльпан" - всего,</t>
  </si>
  <si>
    <t xml:space="preserve">48. Строительство индивидуальных жилых домов - всего, </t>
  </si>
  <si>
    <t xml:space="preserve">49. ГП «Создание автоматизиро-ванной системы учета недвижимо-сти, проведение работ по разграничению государственной собственности на землю в г.Рубцовске (2004-2011 годы)» - всего, </t>
  </si>
  <si>
    <t>50. МП "О поддержке и развитии малого и среднего предпринимательства в городе Рубцовске на 2008-2010 годы" и ВЦП "О государственной поддержке и развитии малого и среднего предпринимательства в Алтайском крае  на 2008-2010 годы"  - всего,</t>
  </si>
  <si>
    <t>51. МЦП "Поддержка и развитие малого и среднего предпринимательства в городе Рубцовске" на 2011-2013 годы" и КЦП "О государственной поддержке и развитии малого и среднего предпринимательства в Алтайском крае" на 2011-2013 годы  - всего,</t>
  </si>
  <si>
    <t>52. Ремонт и реконструкция помещения, расширение производства - всего,</t>
  </si>
  <si>
    <t>53. Строительство нового цеха - всего,</t>
  </si>
  <si>
    <t>54. Магазин непродовольственных товаров по Рабочему тракту - всего,</t>
  </si>
  <si>
    <t xml:space="preserve">55. Административное здание с магазином непродовольственных товаров с северной стороны пр.Ленина, 205-а - всего, </t>
  </si>
  <si>
    <t>Подпрограмма: Неотложные меры борьбы с туберкулезом в Алтайском крае на 2007 - 2011 годы - всего,</t>
  </si>
  <si>
    <t>ООО "Эффект плюс"</t>
  </si>
  <si>
    <t>ИП Зингер</t>
  </si>
  <si>
    <t>Администрация ФГУ ИК-5</t>
  </si>
  <si>
    <t xml:space="preserve"> млн.руб.</t>
  </si>
  <si>
    <t>Итого по мероприятиям цели 3.</t>
  </si>
  <si>
    <t>Итого по мероприятиям цели 4.</t>
  </si>
  <si>
    <t>Всего потребность средств на реализацию мероприятий плана</t>
  </si>
  <si>
    <t>средства Фонда реформирования жилищно-коммунального хозяйства</t>
  </si>
  <si>
    <t>федеральный бюджет</t>
  </si>
  <si>
    <t>ЗАО "Рубцовский завод запасных частей"</t>
  </si>
  <si>
    <t>МОУ "Гимназия "Планета детства" (микрорайон "Южный")</t>
  </si>
  <si>
    <t>МДОУ "Детский сад №19 "Рябинка" (микрорайон "Северный")</t>
  </si>
  <si>
    <t>МАП "Капитальный ремонт многоквартирных домов на 2008 - 2011 годы" - всего,</t>
  </si>
  <si>
    <t>депутатов Алтайского края от 23.05.2013 №135</t>
  </si>
  <si>
    <t>подготовка документов территориального планирования, градостроительного зонирования и документации по планировке территорий</t>
  </si>
  <si>
    <t>МКУ "Управление культуры, спорта и молодежной политики"        г.Рубцовска</t>
  </si>
  <si>
    <t xml:space="preserve"> МКУ "Управление культуры, спорта и молодежной политики" г.Рубцовска; </t>
  </si>
  <si>
    <t>программа не финансировалась в связи с передачей полномочий по содержанию и финансированию учреждений здравоохранения на краевой уровень</t>
  </si>
  <si>
    <t>ЦП "Кадры здравоохранения муниципального образования "Город Рубцовск" Алтайского края на 2009 - 2012 годы" не финансировалась в связи с передачей полномочий по содержанию и финансированию учреждений здравоохранения на краевой уровень; краевая целевая программа "Переподготовка и повышение квалификации медицинских работников" на 2007 - 2011 годы завершена</t>
  </si>
  <si>
    <t xml:space="preserve">проведено энергетическое обследование в 51 учреждениях МКУ "Управление образования" г.Рубцовска; получено 9 энергетических паспортов и 12 энергетических паспортов учреждениями МКУ Управление культуры, спорта и молодежной политики" г.Рубцовска; </t>
  </si>
  <si>
    <t>в 2012 году объект не финансировался</t>
  </si>
  <si>
    <t>МКУ "Управление образования" г.Рубцовска</t>
  </si>
  <si>
    <t>МБДОУ «Центр развития ребенка - детский сад №6 «Сказка» по ул.Громова, д.3а на 95 мест планируется к открытию в 2013 году</t>
  </si>
  <si>
    <t>АНО "Счастливое детство" на 84 места введен в эксплуатацию в 2012 году</t>
  </si>
  <si>
    <t xml:space="preserve"> МБДОУ «Детский сад №23 «Малышок» по ул.Мечникова,д.51а на 95 мест планируется к открытию в 2013 году</t>
  </si>
  <si>
    <t>МБДОУ «Детский сад комбинированного вида №7 «Ярославна» по ул.Пролетарской, д.284 на 95 мест планируется к открытию в 2013 году.</t>
  </si>
  <si>
    <t>МБДОУ "Детский сад комбинированного вида №19 "Рябинка" на 95 мест введен в эксплуатацию в 2012 году</t>
  </si>
  <si>
    <t xml:space="preserve">МБДОУ "Детский сад общеразвивающего вида № 48 "Ручеек" на 95 мест введен в эксплуатацию в 2010 году </t>
  </si>
  <si>
    <t>детского сада №1 (микрорайон "Северный")</t>
  </si>
  <si>
    <t>детского сада №11 (микрорайон "Южный")</t>
  </si>
  <si>
    <t>введено дополнительных мест:  в 2010 году - 95, в 2012 году - 179, из них 84 на счет внебюджетных средств; планируется ввод в эксплуатацию в 2013 году - 285</t>
  </si>
  <si>
    <t>объект не планировался в 2012 году</t>
  </si>
  <si>
    <t xml:space="preserve">открыто 20 дополнительных мест в 2011 году </t>
  </si>
  <si>
    <t xml:space="preserve">МЦП "Совершенствование системы учета и управления объектами недвижимости муниципального образования город Рубцовск Алтайского края" на 2012-2014 годы - всего, </t>
  </si>
  <si>
    <t>программы завершены</t>
  </si>
  <si>
    <t>ДЦП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инвалидности" на 2012 год - всего,</t>
  </si>
  <si>
    <t>124. ДЦП "Социальная поддержка малоимущих граждан и граждан, находящихся в трудной жизненной ситуации" на 2011 - 2013 годы - всего,</t>
  </si>
  <si>
    <t>ДЦП «Преодоление последствий ядерных испытаний на Семипалатинском полигоне» на 2011-2015 годы- всего,</t>
  </si>
  <si>
    <t>реконструкция магистральных тепловых сетей</t>
  </si>
  <si>
    <t>12. ВЦП "Формирование и пропаганда здорового образа жизни среди населения Алтайского края" на 2011 - 2013 годы - всего,</t>
  </si>
  <si>
    <t>13. Программа "Содействие занятости населения города Рубцовска" на 2008 - 2010 годы и КЦП "Содействие занятости населения Алтайского края" на 2007 - 2010 годы - всего,</t>
  </si>
  <si>
    <t>3. ГЦП "Обеспечение жильем или улучшение жилищных условий молодых семей в городе Рубцовске на 2007 - 2010 годы"(софинансирование в рамках КЦП "Обеспечение жильем или улучшение жилищных условий молодых семей в Алтайском крае" на 2004 - 2010 годы и ФЦП "Жилище" на 2002-2010 годы) - всего,</t>
  </si>
  <si>
    <t>4. МЦП "Обеспечение жильем или улучшение жилищных условий молодых семей в городе Рубцовске на 2011 - 2015 годы"(софинансирование в рамках КЦП "Обеспечение жильем молодых семей в Алтайском крае" на 2011 - 2015 годы и ФЦП "Жилище" на 2011-2015 годы) - всего,</t>
  </si>
  <si>
    <r>
      <t xml:space="preserve">5. ГЦП "Молодежь города Рубцовска" на 2008 - 2011 годы и КЦП "Молодежь Алтая" на 2007 - 2010 годы </t>
    </r>
    <r>
      <rPr>
        <i/>
        <sz val="12"/>
        <rFont val="Times New Roman"/>
        <family val="1"/>
      </rPr>
      <t>-</t>
    </r>
    <r>
      <rPr>
        <b/>
        <i/>
        <sz val="12"/>
        <rFont val="Times New Roman"/>
        <family val="1"/>
      </rPr>
      <t xml:space="preserve"> всего,</t>
    </r>
  </si>
  <si>
    <t>7. КЦП "Дети Алтая" на 2007 - 2010 годы - всего,</t>
  </si>
  <si>
    <t>8. КЦП "Профилактика отказов от новорожденных детей в Алтайском крае "Я не  могу без тебя" на 2009 - 2011 годы - всего,</t>
  </si>
  <si>
    <t>82.МЦП "Повышение безопасности дорожного движения в г.Рубцовске на 2011 - 2015 годы" и КЦП "Повышение безопасности дорожного движения в Алтайском крае в 2006 - 2012 годах"- всего,</t>
  </si>
  <si>
    <t>направление"Повышение уровня занятости женщин, имеющих малолетних детей, их профессиональная подготовка и переподготовка"</t>
  </si>
  <si>
    <r>
      <t xml:space="preserve">86. Перепрофилирование (реконструкция) незавершенного строительством противотуберку-лезного диспансера на 95 коек в квартале 39 под отделение сосудистой патологии МУЗ "Городская больница №2", </t>
    </r>
    <r>
      <rPr>
        <i/>
        <sz val="12"/>
        <rFont val="Times New Roman"/>
        <family val="1"/>
      </rPr>
      <t xml:space="preserve">в том числе корректировка ПСД </t>
    </r>
    <r>
      <rPr>
        <b/>
        <i/>
        <sz val="12"/>
        <rFont val="Times New Roman"/>
        <family val="1"/>
      </rPr>
      <t xml:space="preserve"> - всего,</t>
    </r>
  </si>
  <si>
    <t xml:space="preserve">87. Мероприятия в рамках национального проекта "Здоровье" - всего, </t>
  </si>
  <si>
    <t>88. ГЦП "Профилактика ВИЧ/ СПИДа в муниципальном образовании "Город Рубцовск" Алтайского края на 2009 - 2012 годы" - всего,</t>
  </si>
  <si>
    <t>89. КЦП "Предупреждение заболеваний социального характера и борьба с ними" на 2007 - 2011 годы - всего,</t>
  </si>
  <si>
    <t xml:space="preserve">90. МЦП "Неотложные меры борьбы с туберкулезом в городе Рубцовске на 2009 - 2010 годы" - всего, </t>
  </si>
  <si>
    <t xml:space="preserve">91. МЦП "Неотложные меры борьбы с туберкулезом в городе Рубцовске на 2011 - 2013 годы" - всего, </t>
  </si>
  <si>
    <t xml:space="preserve">92. ЦП "Вакцинопрофилактика" муниципального образования "Город Рубцовск" Алтайского края на 2009 - 2012 годы - всего,  </t>
  </si>
  <si>
    <t>93. КЦП "Важнейшие направления развития специализированной медицинской помощи" на 2007 - 2011 годы - всего,</t>
  </si>
  <si>
    <t>94. ВЦП "Повышение уровня пожарной безопасности учреждений здравоохранения Алтайского края" на 2010 - 2012 годы  - всего,</t>
  </si>
  <si>
    <t>95. КЦП "Организация сервисного обслуживания, восстановление и приобретение медицинской техники для учреждений здравоохранения Алтайского края" на 2007 - 2011 годы  - всего,</t>
  </si>
  <si>
    <t xml:space="preserve">96. ЦП "Кадры здравоохранения муниципального образования "Город Рубцовск" Алтайского края на 2009 - 2012 годы" и КЦП "Переподготовка и повышение квалификации медицинских работников" на 2007 - 2011 годы - всего,  </t>
  </si>
  <si>
    <t>97. ВЦП "Развитие футбола в Алтайском крае" на 2008 - 2010 годы - всего,</t>
  </si>
  <si>
    <t>98. ВЦП "Развитие футбола в Алтайском крае" на 2011 - 2013 годы - всего,</t>
  </si>
  <si>
    <r>
      <t xml:space="preserve">99. ЦП "Развитие физической культуры и спорта муниципального образования "Город Рубцовск" Алтайского края" на 2008 - 2012 годы и ВЦП "Развитие физической культуры и спорта в Алтайском крае" на 2009 - 2011 годы"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</si>
  <si>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r>
      <t xml:space="preserve">100. ВЦП "Развитие краевого государственного образовательного техникума "Алтайское училище олимпийского резерва" на 2011 - 2013 годы"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</si>
  <si>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t>101. Строительство детского сада на 120 мест в микрорайоне № 51 - всего,</t>
  </si>
  <si>
    <t>102. Строительство детского сада на 95 мест в центральной части города - всего,</t>
  </si>
  <si>
    <t>103. Строительство школы на 900 мест в микрорайоне № 11 - всего,</t>
  </si>
  <si>
    <t>104. Строительство на территории МОУ "Средняя образовательная школа №11" актового зала и учебных мастерских - всего,</t>
  </si>
  <si>
    <t>105. Восстановление 9 детских садов, приостановивших деятельность с начала 90-х годов и используемых в настоящее время не по назначению, с проведением их капитального ремонта - всего,</t>
  </si>
  <si>
    <t>106. Открытие дополнительных групп в действующих детских дошкольных учреждениях - всего,</t>
  </si>
  <si>
    <t xml:space="preserve">107. Национальный проект "Образование" - всего, </t>
  </si>
  <si>
    <t xml:space="preserve">Отчет </t>
  </si>
  <si>
    <t>за 2012 год</t>
  </si>
  <si>
    <t>Примечание</t>
  </si>
  <si>
    <t xml:space="preserve">  план</t>
  </si>
  <si>
    <t>программа завершена; обновление троллейбусного парка на 6 троллейбусов; повышение надежности и качества услуг;  снижение эксплуатационных затрат на ремонт и обслуживание троллейбусов</t>
  </si>
  <si>
    <t>строительство общежития ФГУ ИК - 5 на 300 мест</t>
  </si>
  <si>
    <t>пожарная часть в Алтайском крае, г. Рубцовск (строительство)</t>
  </si>
  <si>
    <t xml:space="preserve">55. Закусочная по ул.Федоренко - всего,  </t>
  </si>
  <si>
    <t xml:space="preserve">ИП Аракелян </t>
  </si>
  <si>
    <t>оснащение устройством защитного отключения пожарной охраны образовательных учреждений</t>
  </si>
  <si>
    <t xml:space="preserve">строительство банно-прачечного комбината для КГСУСО "Рубцовский специальный дом - интерната для престарелых и инвалидов" (г.Рубцовск ул Р.Зорге, 157) </t>
  </si>
  <si>
    <t>проект завершен</t>
  </si>
  <si>
    <t xml:space="preserve">программа не была запланирована в 2012 году за счет краевого бюджета; мероприятия по демографическому развитию Алтайского края на 2012 год финансировались по КЦП "Демографическое развитие Алтайского края" на 2010 - 2015 годы; </t>
  </si>
  <si>
    <t>ПРИЛОЖЕНИЕ 1</t>
  </si>
  <si>
    <t>66. ВЦП"Энергосбережение на основе модернизации объектов коммунальной инфраструктуры Алтайского края" на 2011-2013 годы - всего,</t>
  </si>
  <si>
    <t>68. Мероприятия Федерального закона от 21.07.2007  №185 - ФЗ - всего,</t>
  </si>
  <si>
    <t>69.Капитальный ремонт земляной дамбы Склюихинского водохранилища -всего,</t>
  </si>
  <si>
    <t>70. МЦП "Развитие водоснабжения в городе Рубцовске" на 2010 - 2014 годы - всего,</t>
  </si>
  <si>
    <t>71. Строительство автодороги пр. Ленина - ул. Пролетарская - всего,</t>
  </si>
  <si>
    <t>72. Проведение ремонта дорожного покрытия улиц города, в первую очередь являющихся продолжением краевых автомобильных дорог общего пользования - всего,</t>
  </si>
  <si>
    <t>73. Реконструкция путепровода через железную дорогу по ул.Калинина - всего,</t>
  </si>
  <si>
    <t>74. Капитальный ремонт мостового перехода через р.Алей в г.Рубцовске по Змеиногорскому тракту - всего,</t>
  </si>
  <si>
    <t>75.ГЦП "Создание условий для предоставления транспортных услуг населению городским электрическим транспортом на 2008 - 2010 годы" и КЦП "Модернизация троллейбусного парка городов края на 2007 - 2010 годы"  - всего,</t>
  </si>
  <si>
    <t>76.МЦП "Создание условий для предоставления транспортных услуг населению городским электрическим транспортом" на 2010 - 2011 годы и КЦП "Обновление подвижного состава городского электрического транспорта и реализация инвестиционного проекта сборочного производства и капитально-восстановительного ремонта трамваев и троллейбусов в городах Алтайского края" на 2009-2011 годы  - всего,</t>
  </si>
  <si>
    <t xml:space="preserve">77. Реконструкция электроснаб-жения троллейбусного транспорта:   замена отработавшей свой срок контактной сети и прокладка высоковольтного э/кабеля от ГПП - 4 до тяговой подстанции №2 - всего,                              </t>
  </si>
  <si>
    <t>78. ФЦП "Развитие уголовно-исполнительной системы на 2007 - 2016 годы" - всего,</t>
  </si>
  <si>
    <t>79. ЦП "Профилактика алкоголизма, наркомании и токсикомании в муниципальном образовании "Город Рубцовск" Алтайского края на 2009 - 2012 годы" - всего,</t>
  </si>
  <si>
    <t>80. МЦП "Профилактика преступлений и иных правонарушений в городе Рубцовске Алтайского края" на 2009 - 2012 годы и КЦП "Профилактика преступлений и иных правонарушений в Алтайском крае на 2009 - 2012 годы" - всего,</t>
  </si>
  <si>
    <t xml:space="preserve">81. ВЦП "Совершенствование деятельности института мировой юстиции на территории Алтайского края" на 2008 - 2010 годы - всего, </t>
  </si>
  <si>
    <t>83. МЦП "Повышение противо-пожарной устойчивости города Рубцовска на 2011-2015 годы" и ФЦП"Пожарная безопасность в Российской Федерации на период до 2012 года" - всего,</t>
  </si>
  <si>
    <t>84. КЦП "Социальная профилактика правонарушений несовершеннолетних в Алтайском крае "Все в твоих руках" на 2009-2011 годы - всего,</t>
  </si>
  <si>
    <t xml:space="preserve">85.  МЦП "Комплексные меры противодействия злоупотреблению наркотиками и их незаконному обороту в городе Рубцовске" на 2010  - 2013 годы и КЦП "Комплексные меры противодействия злоупотреблению наркотиками и их незаконному обороту в Алтайском крае" на 2009 - 2013 годы  - всего, </t>
  </si>
  <si>
    <t>47. Строительство пятиэтажного кирпичного жилого дома №1 мкр. 25 пер. Улежникова, 7 - всего,</t>
  </si>
  <si>
    <t>2шт.</t>
  </si>
  <si>
    <t>37. Реконструкция инженерной инфраструктуры, модернизация и обновление основных производственных фондов - всего,</t>
  </si>
  <si>
    <t>реконструкция завершена в 2010 году; повысилась надежность работы троллейбусного транспорта в городе</t>
  </si>
  <si>
    <t>объект введен в 2010 году</t>
  </si>
  <si>
    <t>направление "Поддержка семей с детьми, прочие"</t>
  </si>
  <si>
    <t>увеличение объемов производства</t>
  </si>
  <si>
    <t>замена изношенного оборудования; улучшение условий труда; снижение себестоимости продукции</t>
  </si>
  <si>
    <t xml:space="preserve">ввод мощности 270 тыс.куб м. пиломатериалов в год; создание 102 новых рабочих места, в том числе высокотехнологичных 39;  
ввод в эксплуатацию в 2013 году 
</t>
  </si>
  <si>
    <t>увеличение объемов производства, увеличение налоговых поступлений в местный бюджет</t>
  </si>
  <si>
    <t>увеличение объемов производства за счет расширения ассортимента продукции</t>
  </si>
  <si>
    <t xml:space="preserve">автоматизация производственного процесса; рост производительности труда и объемов производства
</t>
  </si>
  <si>
    <t>выполнено: услуги ИКЦ - 163  предпринимателям; на сайте города - 40 информаций по предпринимательству; 5 заседаний  общественного Совета по развитию предпринимательства; «круглый стол» по презентации банковских продуктов Сбербанка России; 6 семинаров по предпринимательству; совместно с КГУ ЦЗН безработным гражданам на тему организация предпринимательской деятельности:  профконсультации - 2361, организационные консультации  - 92, финансовая помощь - 41; городские конкурсы: «Лучший предприниматель года»,  среди печатных СМИ на тему предпринимательства, «Лучший парикмахер – 2012»;  общегородские  мероприятия к Дню работников торговли, бытового обслуживания, ЖКХ, Дня российского предпринимательства, Дня города;  выставка-ярмарка в День города; господдержка субъектов предпринимательства: субсидирование части банковской % ставки по кредитам 4 субъектов - 0,194 млн.руб; получению займов в НО «Алтайский фонд микрозаймов» - 7 субъектам;  получение 11 грантов на создание собственного дела - 1,037млн. руб.; субсидирование части затрат 3 субъектам - 0,768 млн.руб.; поручительство 1 субъекту - 7,0  млн.руб.</t>
  </si>
  <si>
    <t xml:space="preserve">программа завершена; </t>
  </si>
  <si>
    <t>организация и проведение выставок творческих работ граждан пожилого возраста в краевых государственных бюджетных учреждениях социального обслуживания - 0,001 млн.руб.; реализация обучающих программ для граждан пожилого возраста на базе краевых государственных бюджетных учреждений социального обслуживания, в том числе клубов общения пожилых людей в краевых государственных бюджетных учреждениях социального обслуживания - 0,006 млн.руб.</t>
  </si>
  <si>
    <r>
      <t xml:space="preserve">федеральный бюджет: </t>
    </r>
    <r>
      <rPr>
        <sz val="12"/>
        <rFont val="Times New Roman"/>
        <family val="1"/>
      </rPr>
      <t xml:space="preserve">организация оздоровления детей из семей, находящихся в трудной жизненной ситуации - 3,519 млн.руб.; </t>
    </r>
    <r>
      <rPr>
        <b/>
        <sz val="12"/>
        <rFont val="Times New Roman"/>
        <family val="1"/>
      </rPr>
      <t>краевой бюджет:</t>
    </r>
    <r>
      <rPr>
        <sz val="12"/>
        <rFont val="Times New Roman"/>
        <family val="1"/>
      </rPr>
      <t xml:space="preserve"> предоставление: субсидий на оплату жилого помещения и коммунальных услуг - 70,614 млн.руб., материальной помощи в денежной форме</t>
    </r>
  </si>
  <si>
    <t xml:space="preserve">предоставление материальной помощи в денежной и натуральной форме малоимущим гражданам и гражданам, находящимся в трудной жизненной ситуации - 0,697 млн.руб.; организация в поселениях, муниципальных районах и городских округах мероприятий для малоимущих, посвященных: Международному дню пожилых людей; Дню семьи; Дню матери; Дню защиты детей; Дню Победы; новогодних и рождественских праздников - 0,050 млн.руб; </t>
  </si>
  <si>
    <r>
      <t xml:space="preserve">малоимущим гражданам и гражданам, находящимся в трудной жизненной ситуации - 1,244 млн.руб.,  выплата ежемесячного пособия на ребенка - 44,254 млн.руб.; </t>
    </r>
    <r>
      <rPr>
        <b/>
        <sz val="12"/>
        <rFont val="Times New Roman"/>
        <family val="1"/>
      </rPr>
      <t xml:space="preserve">внебюджетные источники: </t>
    </r>
    <r>
      <rPr>
        <sz val="12"/>
        <rFont val="Times New Roman"/>
        <family val="1"/>
      </rPr>
      <t>предоставление материальной помощи в натуральной форме малоимущим гражданам и гражданам, находящимся в трудной жизненной ситуации - 0,266 млн.руб.; организация в поселениях, муниципальных районах и городских округах мероприятий для малоимущих, посвященных: Международному дню пожилых людей; Дню семьи; Дню матери; Дню защиты детей; Дню Победы; новогодних и рождественских праздников - 0,060 млн.руб.</t>
    </r>
  </si>
  <si>
    <t>проведение замены (ремонта) неисправной электропроводки, приборов освещения , приведение в соответствие с требованиями пожарной безопасности эвакуационных путей и выходов,  обеспечение первичными средствами пожаротушения, планами эвакуации людей, знаками пожарной безопасности, обучение работников правилам пожарной безопасности КГБСУСО «Рубцовский дом-интернат для престарелых и инвалидов» - 0,267 млн.руб.; проверка состояния стационарного оборудования и электропроводки аварийного и рабочего освещения, испытание и измерение сопротивления изоляции проводов, кабелей и заземляющих устройств, обучение работников правилам пожарной безопасности КГБУСО «Краевой социальный приют для детей и подростков  «Заря» - 0,060 млн.руб.; проверка состояния стационарного оборудования и электропроводки аварийного и рабочего освещения, испытание и измерение сопротивления изоляции проводов, кабелей и заземляющих устройств  в Управлении социальной защиты населения по городу Рубцовску - 0,38 млн.руб.</t>
  </si>
  <si>
    <t>из резерва управленческих кадров 40 педагогических работников прошли курсовую переподготовку по направлению "Менеджмент в сфере образования", курсы повышения квалификации прошли 1440 чел., из них 97 руководителей; 220 педагогов приняли участие в творческих конкурсах педагогического мастерства; стимулирование молодых педагогов в соответствии с Положением о распределении фонда оплаты труда</t>
  </si>
  <si>
    <t>улучшили жилищные условия 58 молодых семей (общая площадь квартир 4021,49 кв.м), в том числе 48 квартир на вторичном рынке и 10 квартир приобретение нового жилья или строительство</t>
  </si>
  <si>
    <r>
      <t xml:space="preserve">за счет муниципального бюджета: </t>
    </r>
    <r>
      <rPr>
        <sz val="12"/>
        <rFont val="Times New Roman"/>
        <family val="1"/>
      </rPr>
      <t>месячники к Дню защитника Отечества и молодого избирателя; митинг к Дню воина – интернационалиста; вечер памяти «Афганистан моя боль и память»; первая сессия Рубцовской городской молодёжной Палаты 5-го созыва; городской митинг к Дню участников ликвидации последствий радиационных аварий и катастроф и памяти их; реализация проекта «Троллейбус Победы»; митинг к Дню призывника; участие в Слёте «АТР- 2012»;  программа к Дню молодёжи; конкурс  «Лето трудовое»; проведение ХI-й открытого регионального интеллектуально - спортивно – творческого Форума студентов и молодежи «Возьмемся за руки, друзья!»; участие в 5 Всероссийских юношеских Играх  боевых искусств в г. Анапа; участие в проведении Месячника пожилого человека; концертная программа для пожилых людей в Доме - интернате для инвалидов и пожилых людей;  2 - месячная акция "Призывник"; студенческий открытый фестиваль художественного творчества «СОФИТ -2012» к  75-летию  края; итоговое мероприятие ФЦП «Ты-предприниматель";   заседания Рубцовской городской молодёжной Палаты 5-го созыва; игры Рубцовской городской лиги КВН</t>
    </r>
  </si>
  <si>
    <t>Жилищный комитет Администрации города Рубцовска; МКУ "Управление образования" г.Рубцовска; Отдел Главного управления Рубцовского межрайонного медицинского округа</t>
  </si>
  <si>
    <t xml:space="preserve">Отдел Главного управления Рубцовского межрайонного медицинского округа; управление социальной защиты населения по городу Рубцовску; КГСУО "Территориальный центр социальной помощи семьи и детям города Рубцовска"; </t>
  </si>
  <si>
    <t xml:space="preserve">Отдел Главного управления Рубцовского межрайонного округа; МКУ"Управление образования" г.Рубцовска;  управление социальной защиты населения по городу Рубцовску </t>
  </si>
  <si>
    <t xml:space="preserve">Комитет Администрации города Рубцовска по архитектуре и градостроитель-ству </t>
  </si>
  <si>
    <t>Управление Администрации города Рубцовска по ЖКДХ и благоустройству; МКУ "УКС" г. Рубцовска; МУП "Рубцовский тепловой комплекс"</t>
  </si>
  <si>
    <t>Управление Администрации города Рубцовска по промышленности, энергетике, транспорту, развитию пред-принимательства и труду; муниципальное унитарное троллейбусное предприятие</t>
  </si>
  <si>
    <t xml:space="preserve">МКУ "УКС" г.Рубцовска; Управление Администрации города Рубцовска по ЖКДХ и благоустройству </t>
  </si>
  <si>
    <t>МКУ "УКС" г.Рубцовска; Управление Администрации города Рубцовска по ЖКДХ и благоустройству</t>
  </si>
  <si>
    <t xml:space="preserve">Администрация города Рубцовска; управление Администрации города Рубцовска по ЖКДХ и благоустройству </t>
  </si>
  <si>
    <t xml:space="preserve">МКУ "Управление по делам ГОиЧС города Рубцовска Алтайского края";  Управление внутренних дел по городу Рубцовску  </t>
  </si>
  <si>
    <t xml:space="preserve">Управление социальной защиты населения по городу Рубцовску; КГСУО "Территориаль-ный центр социальной помощи семьи и детям города Рубцовска"; КДН и защита их прав при Администрации города Рубцовска;  Управление внутренних дел по городу Рубцовску; УФСИН; КГУСО"Краевой социальный приют для детей и подростков "Заря"; Отдел Главного управления Рубцовского межрайонного округа; МКУ "Управление образования" г.Рубцовска;      МКУ "Управление культуры, спорта и молодежной политики"                 г.Рубцовска  </t>
  </si>
  <si>
    <t xml:space="preserve">Отдел Главного управления Рубцовского межрайонного медицинского округа </t>
  </si>
  <si>
    <t xml:space="preserve">МКУ "Управление культуры, спорта и молодежной политики" г.Рубцовска        </t>
  </si>
  <si>
    <t>МКУ "Управление образования" г.Рубцовска;  МКУ "УКС" г. Рубцовска</t>
  </si>
  <si>
    <t>МКУ "Управление образования" г.Рубцовска;  МКУ "УКС" г.Рубцовска</t>
  </si>
  <si>
    <t>МКУ "Управление культуры, спорта и молодежной политики" г.Рубцовска; МКУ "УКС" г.Рубцовска</t>
  </si>
  <si>
    <r>
      <t xml:space="preserve">за счет краевого бюджета: </t>
    </r>
    <r>
      <rPr>
        <sz val="12"/>
        <rFont val="Times New Roman"/>
        <family val="1"/>
      </rPr>
      <t>сохранение и развитие движения студенческих отрядов в Алтайском крае, повышение конкурентоспособности молодёжи на рынке труда и вовлечение её в программы по развитию лидерства, самоуправления, проектной деятельности, содействие развитию молодёжного предпринимательства  - 0,168 млн.руб.; организация краевых спартакиад, сборов, краевых профильных смен "Юный десантник", "Юный танкист", туристических слетов, фестивалей, конкурсов в сфере гражданского образования и патриотического воспитания - 0,027млн.руб.; обеспечение участия талантливой молодёжи края в конкурсных мероприятиях международного, всероссийского и межрегионального уровней, организация международных и межрегиональных образовательных форумов в крае - 0,048 млн.руб.; проведение грантового конкурса по поддержке молодёжных инициатив - 0,075 млн.руб.; повышение квалификации специалистов в сфере работы с молодёжью - 0,5 тыс.руб.</t>
    </r>
  </si>
  <si>
    <t>подготовка и издание методических материалов для медицинских работников по вопросам формирования здорового образа жизни 0,006 млн.руб.; издание материалов просветительского характера для пациентов ЛПУ и центров здоровья - 0,005 млн.руб.;</t>
  </si>
  <si>
    <r>
      <t xml:space="preserve">за счет внебюджетных источников: </t>
    </r>
    <r>
      <rPr>
        <sz val="11"/>
        <rFont val="Times New Roman"/>
        <family val="1"/>
      </rPr>
      <t xml:space="preserve">организация общественных работ - 1,706 млн.руб.;организация временного трудоустройства безработных граждан, испытывающих трудности в поиске работы - 0,577 млн.руб.;организация временного трудоустройства безработных граждан в возрасте от 14 до 20 лет - 0,292 млн.руб.; </t>
    </r>
  </si>
  <si>
    <r>
      <t xml:space="preserve">за счет краевого бюджета : </t>
    </r>
    <r>
      <rPr>
        <sz val="11"/>
        <rFont val="Times New Roman"/>
        <family val="1"/>
      </rPr>
      <t>информирование населения и работодателей о положении на рынке труда - 0,022 млн.руб., организация ярмарок вакансий и учебных рабочих мест - 0,013 млн.руб.; организация профессиональной ориентации населения - 0,070 млн.руб.; профессионального обучения безработных граждан - 4,270 млн.руб.; профессиональная подготовка, переподготовка и повышение квалификации женщин, имеющих детей в возрасте до 3-х лет - 0,048 млн.руб.;организация общественных работ - 0,401 млн.руб.; организация временного трудоустройства безработных граждан от 14 до 20 лет- 0,674 млн.руб.; организация временного трудоустройства безработных граждан, испытывающих трудности в поиске работы - 0,162 млн.руб.; содействие самозанятости безработных граждан - 2,484 млн.руб.; выплата пособий безработным гражданам - 28,902 млн.руб.; выплата стипендий безработным гражданам - 2,072 млн.руб.;</t>
    </r>
  </si>
  <si>
    <r>
      <t xml:space="preserve">за счет федерального бюджета заключение договоров: </t>
    </r>
    <r>
      <rPr>
        <sz val="11"/>
        <rFont val="Times New Roman"/>
        <family val="1"/>
      </rPr>
      <t>с работодателями на возмещение затрат на приобретение, монтаж и установку средств оснащения дополнительных рабочих мест для трудоустройства незанятых инвалидов, многодетных родителей - 0,600 млн.руб., на опережающее профессиональное обучение и стажировку работников организаций - 0,640 млн.руб.; на организацию профессионального обучения, аттестацию ищущих работу граждан и выпускников учреждений профессионального образования - 1,824 млн.руб.; на  частичное возмещение работодателю расходов на выплату заработной платы, оплату стоимости проезда к месту работы и обратно, проживания в период работы, а также суточных расходов - 1,748 млн.руб.; о создании безработными гражданами, открывшими собственное дело в рамках региональных программ - 0,646 млн.руб.; информационное сопровождение реализации программы, оплата банковских услуг - 0,007 млн.руб.;</t>
    </r>
  </si>
  <si>
    <t xml:space="preserve">Управление Администрации города Рубцовскапо промышленности, энергетике, транспорту, развитию предприниматель-ства и труду </t>
  </si>
  <si>
    <t xml:space="preserve">Управление Администрации города Рубцовска по ЖКДХ и благоустройству </t>
  </si>
  <si>
    <t>МКУ "УКС" г.Рубцовска;                                           МУП "Рубцовский водоканал"</t>
  </si>
  <si>
    <t xml:space="preserve">Управление Администрации города Рубцовскапо промышленности, энергетике, транспорту, развитию предприниматель-ства и труду; МКУ "Управление здравоохранения" г.Рубцовска;     </t>
  </si>
  <si>
    <t xml:space="preserve">МКУ "Управление образования"        г.Рубцовска; МКУ "Управление культуры, спорта и молодежной политики"    г.Рубцовска;   муниципальное унитарное троллейбусное предприятие; муниципальное унитарное пассажирское автотранспортное предприятие" МУП "РТС"; МУП"РТК";МУП "Рубцовский водоканал"  </t>
  </si>
  <si>
    <t>Управление Администрации города Рубцовска по ЖКДХ и благоустройству</t>
  </si>
  <si>
    <t>МКУ "УКС" г.Рубцовска; Управление Администрации города Рубцовскапо ЖКДХ и благоустройству; МУП "Рубцовский водоканал"</t>
  </si>
  <si>
    <t>МКУ "УКС" г.Рубцовска; Управление Администрации города Рубцовскапо ЖКДХ и благоустройству</t>
  </si>
  <si>
    <t>Управление Администрации города Рубцовскапо ЖКДХ и благоустройству</t>
  </si>
  <si>
    <t>МКУ "Управление культуры, спорта и молодежной политики"        г.Рубцовска; МКУ"Управление образования" г.Рубцовска; КГБУЗ"Наркологический диспансер г.Рубцовска"; Рубцовский МРО РУФСНК  по Алтайскому краю; УВД по городу Рубцовску</t>
  </si>
  <si>
    <t>Отдел Главного управления Рубцовского межрайонного округа;   МКУ "УКС" г.Рубцовска</t>
  </si>
  <si>
    <t xml:space="preserve">Отдел Главного управления Рубцовского межрайонного округа </t>
  </si>
  <si>
    <t>Отдел Главного управления Рубцовского межрайонного округа;    КГУ "Центр занятости населения            г.Рубцовска";     МКУ "Управление образования"        г.Рубцовска;        Отдел ОФМС России по Алтайскому краю в г.Рубцовске</t>
  </si>
  <si>
    <t>Отдел Главного управления Рубцовского межрайонного округа; КГУ "Центр занятости населения            г.Рубцовска";     МКУ "Управление образования"        г.Рубцовска;        Отдел ОФМС России по Алтайскому краю в г.Рубцовске</t>
  </si>
  <si>
    <t xml:space="preserve">КДН и защита их прав при Администрации города Рубцовска; Управление социальной защиты населения по городу Рубцовску; КГСУО "Территориальный центр социальной помощи семьи и детям города Рубцовска";  КГУСО"Краевой социальный приют для детей и подростков "Заря";Отдел Главного управления Рубцовского межрайонного округа; МКУ "Управление образования" г.Рубцовска;МКУ "Управление культуры, спорта и молодежной политики" г.Рубцовска           </t>
  </si>
  <si>
    <t xml:space="preserve">Отдел Главного управления Рубцовского межрайонного округа; МКУ«Управление образования» г.Рубцовска;  КГБУЗ «Наркологический диспансер города Рубцовска» </t>
  </si>
  <si>
    <t>127. КЦП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инвалидности" на 2010 год - всего,</t>
  </si>
  <si>
    <t>"Рубцовский молочный завод" филиал ОАО «Вимм - Билль - Данн»</t>
  </si>
  <si>
    <t xml:space="preserve"> детского сада №32 (микрорайон "Центральный", филиал гимназии №3)</t>
  </si>
  <si>
    <t xml:space="preserve"> детского сада №34 (микрорайон "Центральный", пограничная служба)</t>
  </si>
  <si>
    <t>внебюджетные источники</t>
  </si>
  <si>
    <t xml:space="preserve">внебюджетные источники </t>
  </si>
  <si>
    <t>внебюджетные источники (20%)</t>
  </si>
  <si>
    <t>в том числе:</t>
  </si>
  <si>
    <t xml:space="preserve">федеральный бюджет (в т.ч. средства Фонда реформирования ЖКХ)  </t>
  </si>
  <si>
    <t>КГУ "Центр занятости населения                 г. Рубцовска"</t>
  </si>
  <si>
    <t>ООО УК "Торговый центр"</t>
  </si>
  <si>
    <t>сокращение количества краж, грабежей, тяжких и особо тяжких преступлений, уменьшилось число преступлений, совершенных ранее судимыми лицами; из незаконного оборота изъято 33087,82 гр. наркотических средств, выявлено 45 преступлений в сфере незаконного оборота оружия; за нарушение антиалкогольного законодательства составлено более 10 тыс. административных протоколов, к уголовной ответственности привлечено 1332 чел., задержано 178 преступников, находящихся в розыске, в качестве подозреваемых задержано 124 чел.; на 23% снизилось количество преступлений, совершенных ранее судимыми (792 преступления)</t>
  </si>
  <si>
    <t xml:space="preserve">обеспечение судебных участков: информационными услугами, справочно-правовых систем - 0,056 млн.руб.; знаками почтовой оплаты и оплата услуг почтовой связи - 2,230 млн.руб.; бланками исполнительных листов - 0, 078 млн.руб.; оргтехникой - 0,022 млн.руб., правом пользования Интернетом - 0,067 млн.руб. </t>
  </si>
  <si>
    <t>проведены мероприятия: на строительстве тротуаров освоено 21,9 тыс. руб. (выполнена контрольно-геодезическая съемка улицы Комсомольская для строительства тротуаров); по приобретению и установке светофорных объектов освоено 262,6 тыс. руб. (ремонт ливневой канализации - 100 тыс. руб., ремонт откосов путепровода - 127,6 тыс. руб., проект освещения улицы Р.Зорге - 35 тыс. руб.);  по приведению дорожных знаков на основных дорогах города в соответствии с проектом организации дорожного движения освоено 793,2 тыс.руб. (на проспекте Ленина установлено 303 дорожных знака); на организацию и изготовление наружной социальной рекламы безопасности дорожного движения освоено 50 тыс. руб.</t>
  </si>
  <si>
    <t>отпечатаны листовки по профилактике наркомании и алкоголизма общим тиражом 12000 шт. с распространением в ходе городских акций;  проведены: школа  студенческого актива "Опасность среди нас"; социальная акция «Живи и помни»; 1 городской слет волонтеров «Твори добро»; 30 мероприятий профилактической направленности с участием 1500 молодых рубцовчан; информационная работа по организации "Телефона доверия" в рамках акции "Сообщи, где торгуют смертью" с подготовкой баннера по рекламе акции; III городской фестиваль граффити; молодежная акция  "Забей" и «Мы против!» к Международному дню борьбы с наркоманией и незаконным оборотом наркотиков; 10 ВУЗов, СУЗов города подписались на газету ЗОЖ "Пока не поздно"; выездная молодежная акция по пропаганде здорового образа жизни; конкурсы социальной рекламы и видеороликов с показом лучших по TV;  городские профилактические акции "Призывник" и «Классный час: Наркотики. Закон. Ответственность»;    3 заседания городской межведомственной комиссии по противодействию злоупотреблению наркотическими средствами и их незаконному  обороту</t>
  </si>
  <si>
    <t>частично проведен текущий ремонт гидрантов на сумму 214 тыс. руб.; изготовлена печатная продукция, информирующая население города о мерах противопожарной безопасности на сумму 30 тыс.руб. и распространена в частном секторе города, где используется печное отопление</t>
  </si>
  <si>
    <t>14. МЦП "Содействие занятости населения города Рубцовска" на 2011 - 2013 годы и КЦП "Содействие занятости населения Алтайского края" на 2010 - 2012 годы - всего,</t>
  </si>
  <si>
    <t>15. КЦП "Дополнительные меры по снижению напряженности на рынке труда Алтайского края  в 2009 году"  - всего,</t>
  </si>
  <si>
    <t>17. КЦП "Дополнительные меры по снижению напряженности на рынке труда Алтайского края  в 2011 году"  - всего,</t>
  </si>
  <si>
    <t>18. КЦП "Подготовка квалифицированных рабочих кадров  для различных отраслей экономики Алтайского края" на 2008-2012 годы  - всего,</t>
  </si>
  <si>
    <t>19. КЦП "Подготовка квалифицированных рабочих кадров  для различных отраслей экономики Алтайского края" на 2010-2012 годы  - всего,</t>
  </si>
  <si>
    <t>9. КЦП "Раннее выявление социального неблагополучия и работа с семьями "группы риска" в Алтайском крае "Свет в родном окне"" на 2009 - 2011 годы - всего,</t>
  </si>
  <si>
    <t xml:space="preserve">ДЦП "О мерах по улучшению социального обслуживания граждан пожилого возраста в Алтайском крае" на 2011-2013 годы - всего, </t>
  </si>
  <si>
    <t>программа завершена;</t>
  </si>
  <si>
    <t>ВЦП "Обеспечение пожарной безопасности краевых государственных учреждений социального обслуживания и управления социальной защиты по городским округам (муниципальным районам) Алтайского края на 2012-2014 годы" - всего,</t>
  </si>
  <si>
    <t>ДЦП «Развитие дошкольного образования в Алтайском крае» на 2011 - 2015 годы и  МЦП "Развитие дошкольного образования в городе Рубцовске" на 2012-2015 годы - всего,</t>
  </si>
  <si>
    <t>ВЦП "Информационное обеспечение деятельности органов государственной власти Алтайского края по социально-экономическому развитию Алтайского края" на 2012-2014 годы  - всего,</t>
  </si>
  <si>
    <t>ВЦП "Развитие промышленного производства в Алтайском крае" на 2010-2012 годы  - всего,</t>
  </si>
  <si>
    <t>ДЦП "Государственная поддержка общественных инициатив и социально ориентированных некоммерческих организаций в Алтайском крае" на 2011-2013 годы - всего,</t>
  </si>
  <si>
    <t>11. ВЦП "Формирование и пропаганда здорового образа жизни среди населения Алтайского края" на 2008 - 2010 годы - всего,</t>
  </si>
  <si>
    <t xml:space="preserve">программа прекращена </t>
  </si>
  <si>
    <t>МЦП "Капитальный ремонт многоквартирных домов на 2012 - 2013 годы" - всего,</t>
  </si>
  <si>
    <t>МЦП "Переселение граждан города Рубцовска из аварийного жилищного фонда" на 2012-2013 годы - всего,</t>
  </si>
  <si>
    <r>
      <t xml:space="preserve">6.МЦП "Молодежь города Рубцовска" на 2012-2014 годы и ВЦП "Молодежь Алтая" на 2011 - 2013 годы </t>
    </r>
    <r>
      <rPr>
        <i/>
        <sz val="12"/>
        <rFont val="Times New Roman"/>
        <family val="1"/>
      </rPr>
      <t>-</t>
    </r>
    <r>
      <rPr>
        <b/>
        <i/>
        <sz val="12"/>
        <rFont val="Times New Roman"/>
        <family val="1"/>
      </rPr>
      <t xml:space="preserve"> всего,</t>
    </r>
  </si>
  <si>
    <t>введено в 2010 году 312,4 кв.м общей площади.  Вместимость закусочной 55 человек.</t>
  </si>
  <si>
    <t>объект введен в 2009 году с общей площадью 1053,3кв.м, торговой площадью 524 кв.м</t>
  </si>
  <si>
    <t>объект введен в 2009 году с общей площадью 1006,5кв.м, торговой площадью 788,8 кв.м</t>
  </si>
  <si>
    <t>ввод в действие 4800 кв.м общей площади, в том числе торговой 120 кв.м, в конце 2011 года.</t>
  </si>
  <si>
    <t>ЦЕЛЬ 1: Создание условий для стабилизации численности и занятости населения</t>
  </si>
  <si>
    <t>Развитие малого и среднего предпринимательства</t>
  </si>
  <si>
    <t>Инвестиции в жилищное строительство</t>
  </si>
  <si>
    <t>ЦЕЛЬ 2: Формирование условий для развития экономического потенциала города</t>
  </si>
  <si>
    <t>Потребительский рынок</t>
  </si>
  <si>
    <t>Жилищно - коммунальное хозяйство</t>
  </si>
  <si>
    <t>Транспорт и дорожное хозяйство</t>
  </si>
  <si>
    <t xml:space="preserve"> Здравоохранение</t>
  </si>
  <si>
    <t>Безопасность населения</t>
  </si>
  <si>
    <t>ЦЕЛЬ 3: Обеспечение комфортной среды жизнедеятельности для жителей города</t>
  </si>
  <si>
    <t>Социальная защита и поддержка населения</t>
  </si>
  <si>
    <t>Культура</t>
  </si>
  <si>
    <t>Образование</t>
  </si>
  <si>
    <t>ЦЕЛЬ 4: Развитие благоприятного социального климата для населения</t>
  </si>
  <si>
    <t>Физическая культура и спорт</t>
  </si>
  <si>
    <t>Инвестиционная деятельность товаропроизводителей промышленной продукции</t>
  </si>
  <si>
    <t>Модернизация котельной установки БКЗ 85-13-250 ст. №3</t>
  </si>
  <si>
    <t>строительство напорно-разводящих водопроводных сетей (1очередь)</t>
  </si>
  <si>
    <t>строительство резервуара чистой воды №3 на водопроводных очистных сооружениях города Рубцовска (в т.ч. корректировка ПСД)</t>
  </si>
  <si>
    <t>Модернизация котельных №1, 4, 5, 10</t>
  </si>
  <si>
    <t xml:space="preserve">муниципальный бюджет </t>
  </si>
  <si>
    <t>реконструкция хлораторной ВОС</t>
  </si>
  <si>
    <t>программа завершена</t>
  </si>
  <si>
    <t>ОАО «Рубцовский мясокомбинат»</t>
  </si>
  <si>
    <t xml:space="preserve">56. Магазин продовольственных товаров по ул.Алтайской - всего, </t>
  </si>
  <si>
    <t xml:space="preserve">57. Закусочная по ул.Федоренко - всего, </t>
  </si>
  <si>
    <t>58. Магазин продовольственных товаров с административными помещениями и кафе по ул.Щетинкина, 5 - всего,</t>
  </si>
  <si>
    <t xml:space="preserve">59. Магазин непродовольственных товаров с административными помещениями по пер.Гражданскому - всего, </t>
  </si>
  <si>
    <t>60 Торговый центр по продаже непродовольственных товаров по пр.Ленина - всего,</t>
  </si>
  <si>
    <t xml:space="preserve">61. Магазин с административными помещениями по ул.Комсомольской - всего, </t>
  </si>
  <si>
    <t xml:space="preserve">62. Административное здание с магазином непродовольственных товаров по ул.Мира - всего, </t>
  </si>
  <si>
    <t>63. Капремонт муниципального общежития № 4 по ул. Громова, 30 - всего,</t>
  </si>
  <si>
    <t>64. КЦП "Модернизация жилищно -коммунального комплекса Алтайского края на 2007 - 2010 годы" (софинансирование подпрограммы "Модернизация объектов коммунальной инфраструктуры" ФЦП "Жилище на 2002 - 2010 годы - всего,</t>
  </si>
  <si>
    <t xml:space="preserve">65.МЦП "Модернизация жилищно-коммунального комплекса города Рубцовска на 2011-2015 годы" - всего, </t>
  </si>
  <si>
    <t>МАП "Переселение граждан города Рубцовска из аварийного жилищного фонда" на 2008-2011 годы - всего,</t>
  </si>
  <si>
    <t xml:space="preserve">ВЦП «Болезни органов дыхания» на 2012-2014 годы - всего, </t>
  </si>
  <si>
    <t xml:space="preserve">ВЦП «Здоровое поколение» на 2011-2013 годы - всего, </t>
  </si>
  <si>
    <t xml:space="preserve">ВЦП «Гемодиализ и трансплантация почки» на 2012-2014 годы - всего, </t>
  </si>
  <si>
    <t xml:space="preserve">ВЦП «Вакцинопрофилактика» на 2012-2014 годы - всего, </t>
  </si>
  <si>
    <t xml:space="preserve">ВЦП «Неотложные меры по предупреждению распространения в Алтайском крае заболевания, вызываемого вирусом иммунодефицита человека (ВИЧ-инфекции)» на 2012-2014 годы - всего, </t>
  </si>
  <si>
    <t xml:space="preserve">ВЦП «Кровь» на 2012-2014 годы - всего, </t>
  </si>
  <si>
    <t xml:space="preserve">ВЦП «Совершенствование оказания скорой медицинской помощи жителям Алтайского края» на 2012-2014 годы- всего, </t>
  </si>
  <si>
    <t xml:space="preserve">ВЦП «Реабилитация и лечение детей с детским церебральным параличом»  на 2012-2014 годы - всего, </t>
  </si>
  <si>
    <t xml:space="preserve"> ДЦП "Дополнительные меры по снижению напряженности на рынке труда Алтайского края  в 2012 году"  - всего,</t>
  </si>
  <si>
    <t>ВЦП "Организация сервисного обслуживания, восстановление и приобретение медицинской техники для учреждений здравоохранения Алтайского края" на 2012 - 2014 годы  - всего,</t>
  </si>
  <si>
    <t xml:space="preserve">ВЦП "Переподготовка и повышение квалификации медицинских работников" на 2012 - 2014 годы - всего,  </t>
  </si>
  <si>
    <t xml:space="preserve">ВЦП «Организация санаторно-курортного лечения медицинских работников учреждений здравоохранения Алтайского края» на 2012 - 2014 годы - всего,  </t>
  </si>
  <si>
    <t>МДОУ "ЦРР - детский сад №54 "Золотой ключик" (микрорайон "Южный")</t>
  </si>
  <si>
    <t>МДОУ "ЦРР - детский сад №7 "Ярославна" (микрорайон "Южный")</t>
  </si>
  <si>
    <t>ИП Аракелян</t>
  </si>
  <si>
    <t>ООО"Агромаш"</t>
  </si>
  <si>
    <t>ИП Изотова</t>
  </si>
  <si>
    <t>ЖСК "Тюльпан"</t>
  </si>
  <si>
    <t>ЖСК "Монолит"</t>
  </si>
  <si>
    <t>ООО "Алтайтрансмаш-сервис"</t>
  </si>
  <si>
    <t>муниципального образования "Город Рубцовск" на 2008 - 2012 годы.</t>
  </si>
  <si>
    <t>ОАО "Рубцовский машиностроитель-ный завод"</t>
  </si>
  <si>
    <t>"Рубцовский молочный завод" филиал ОАО «Вимм-Билль-Данн»</t>
  </si>
  <si>
    <t>ОАО «Мельник»</t>
  </si>
  <si>
    <t>Наименование мероприятия</t>
  </si>
  <si>
    <t>Исполнитель</t>
  </si>
  <si>
    <t xml:space="preserve">федеральный бюджет </t>
  </si>
  <si>
    <t>краевой бюджет</t>
  </si>
  <si>
    <t>муниципальный бюджет</t>
  </si>
  <si>
    <t xml:space="preserve">Рубцовский филиал  ОАО «Алтайвагон» </t>
  </si>
  <si>
    <t>Расчет по источникам финансирования</t>
  </si>
  <si>
    <t>краевой дорожный фонд</t>
  </si>
  <si>
    <t>краевой бюджет (50%)</t>
  </si>
  <si>
    <t>муниципальный бюджет (30%)</t>
  </si>
  <si>
    <t xml:space="preserve">краевой бюджет </t>
  </si>
  <si>
    <t>детского сада №5 (микрорайон "Южный", филиал гимназии №8)</t>
  </si>
  <si>
    <t>детского сада №43 (микрорайон "Черемушки", школа №12)</t>
  </si>
  <si>
    <t xml:space="preserve"> детского сада №42 (микрорайон "Западный", филиал школы №23)</t>
  </si>
  <si>
    <t>ОАО "АСМ - запчасть"</t>
  </si>
  <si>
    <t>ЗАО "Литком ЛТД"</t>
  </si>
  <si>
    <t>ООО"Алта"</t>
  </si>
  <si>
    <t>ООО"Глав-алтайстрой"</t>
  </si>
  <si>
    <t xml:space="preserve">1.КЦП "Демографическое развитие Алтайского края" на 2008 - 2015 годы - всего, </t>
  </si>
  <si>
    <t>направление "Содействие устройству на воспитание в семьи детей-сирот и детей, оставшихся без попечения родителей"</t>
  </si>
  <si>
    <t>подготовка и корректура проектов планировки территорий включая схемы обеспечения коммунальной инфраструктурой земельных участков районов освоения новых и реконструируемых территорий, Правил землепользования и застройки города.</t>
  </si>
  <si>
    <t>топографо-геодезические, землеустроительные, научно-исследовательские и иные подготовительные работы, подготовка местных нормативов градостроительного проектирования</t>
  </si>
  <si>
    <t xml:space="preserve">2.КЦП "Демографическое развитие Алтайского края" на 2010 - 2015 годы - всего, </t>
  </si>
  <si>
    <t>46. Строительство пятиэтажного кирпичного жилого дома № 15 мкр. 51  ЖСК "Монолит" - всего,</t>
  </si>
  <si>
    <t>42.МЦП "Развитие градостроительства в городе Рубцовске" на 2011 -2015 годы -  всего,</t>
  </si>
  <si>
    <t xml:space="preserve">112. МЦП "Развитие летнего отдыха и занятости детей в городе Рубцлвске" на 2012-2014 годы и ВЦП "Развитие системы отдыха и оздоровления детей в Алтайском крае" на 2011 - 2013 годы  - всего, </t>
  </si>
  <si>
    <r>
      <t xml:space="preserve">119. МЦП "Культура города Рубцовска Алтайского края" на 2011-2013 годы и ДЦП "Культура Алтайского края" на 2011 - 2015 годы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</si>
  <si>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t xml:space="preserve">МЦП "Кадровое обеспечение муниципальной системы образования города Рубцовска" на 2012 - 2014 годы - всего, </t>
  </si>
  <si>
    <t xml:space="preserve">МЦП "Школьное питание в городе Рубцовске" на 2012 - 2014 годы - всего, </t>
  </si>
  <si>
    <t>10. КЦП "Ранняя помощь семьям, воспитывающим детей с нарушениями развития "Растем и развиваемся вместе" на 2009-2011 годы - всего,</t>
  </si>
  <si>
    <t>16. КЦП "Дополнительные меры по снижению напряженности на рынке труда Алтайского края  в 2010 году"  - всего,</t>
  </si>
  <si>
    <t>за счет краевого бюджета: единовременная денежная выплата в размере 7,5 тыс. руб. для подготовки к школе первоклассника из многодетной семьи - 4,312 млн.руб.;                                                                                                                                                           разработка программных комплексов по основным направлениям: экстрагенитальная патология, невынашивание беременности, преждевременные роды, профилактика врожденных пороков развития плода - 0,063 млн.руб.; приобретение оборудования для создания унифицированной системы «Регистр беременных» и его техническое обслуживание - 0,223 млн.руб.;</t>
  </si>
  <si>
    <t>Объем финасирования</t>
  </si>
  <si>
    <t>факт</t>
  </si>
  <si>
    <t>% выполнения</t>
  </si>
  <si>
    <t>о выполнении плана мероприятий комплексной программы социально-экономического развития</t>
  </si>
  <si>
    <t>направление: Укрепление здоровья семьи; развитие учреждений родовспоможения и улучшение оказания медицинской помощи женщинам во время беременности и родов, прочие</t>
  </si>
  <si>
    <t xml:space="preserve">108. КЦП "Развитие образования в Алтайском крае" на 2006 - 2010 годы - всего, </t>
  </si>
  <si>
    <t xml:space="preserve">109. МЦП "Сохранение и развитие образования города Рубцовска" на 2009 - 2010 годы и ВЦП "Развитие образования в Алтайском крае" на 2008 - 2010 годы - всего, </t>
  </si>
  <si>
    <t xml:space="preserve">110. МЦП "Сохранение и развитие образования города Рубцовска" на 2011 - 2013 годы и ВЦП "Развитие образования в Алтайском крае" на 2011 - 2013 годы - всего, </t>
  </si>
  <si>
    <t>111. КЦП "Снижение рисков и смягчение последствий чрезвычайных ситуаций природного и техногенного характера в Алтайском крае на 2005 - 2010 годы" - всего,</t>
  </si>
  <si>
    <t xml:space="preserve">113. ВЦП "Охрана окружающей среды на территории Алтайского края" на 2010 - 2012 годы  - всего, </t>
  </si>
  <si>
    <r>
      <t>114 .МЦП "Модернизация технологического оборудования школьных столовых в городе Рубцовске" на 2009 - 2010 годы и ВЦП "Модернизация технологического оборудования школьных столовых в Алтайском крае" на 2008 - 2010 годы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</si>
  <si>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t>115. Капитальный ремонт МУ Дворец культуры «Тракторостроитель» - всего,</t>
  </si>
  <si>
    <t>116. Реконструкция набережной им.Н.Ф.Петрова, в том числе разработка проектно-сметной документации - всего,</t>
  </si>
  <si>
    <t>117. Строительство теплотрассы МУК "Драмтеатр" - всего,</t>
  </si>
  <si>
    <r>
      <t xml:space="preserve">118. МЦП "Культура города Рубцовска Алтайского края" на 2008 - 2010 годы и КЦП "Культура Алтайского края" на 2007 - 2010 годы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 всего,</t>
    </r>
  </si>
  <si>
    <t>проведение ежегодного краевого конкурса «Лучшее промышленное предприятие Алтайского края»</t>
  </si>
  <si>
    <t>реализация проекта перенесена на 2015 год</t>
  </si>
  <si>
    <t>Техническое перевооружение производства мелкого и среднего вагонного литья - всего,</t>
  </si>
  <si>
    <t>оснащение маслоцеха современной сушилкой для семян подсолнечника</t>
  </si>
  <si>
    <t>Модернизация крупоцеха - всего</t>
  </si>
  <si>
    <t>Монтаж системы автоматического увлажнения зерна - всего</t>
  </si>
  <si>
    <t>Модернизация мучного склада - всего</t>
  </si>
  <si>
    <t>Производство линейки продукции для детского питания - всего</t>
  </si>
  <si>
    <t>Производство мыла - всего</t>
  </si>
  <si>
    <t>обновлены топографические планы площадью съемки 18,6 га; проведено межевание, подготовлен и утвержден проект планировки  45 и 46 кварталов и западной части города; проведен аукцион на размещение муниципального контракта на разработку проекта планировки юго-западного района усадебной застройки; по введению информационной системы - получены и внесены сведения: о 2567 правообладателях земельных участков и о границах 1546 земельных участков; проведены публичные слушания по проектам планировки кварталов №45 и №46, части микрорайона № 56А; проекту о внесении изменений в Правила землепользования и застройки и отклонению от градостроительного регламента при строительстве торговых объектов по ул. Светлова и Новоегорьевскому тракту</t>
  </si>
  <si>
    <t>42.ДЦП «Стимулирование развития жилищного строительства в Алтайском крае» на 2011-2015 годы -  всего,</t>
  </si>
  <si>
    <t xml:space="preserve">подготовлено 28 отчетов по оценке права аренды земельных участков, предоставляемых с торгов под строительство, 17 межевых планов земельных участков, подлежащих межеванию и постановке на кадастровый учет земельных участков под объектами казны и объектами, находящимися в муниципальной собственности; проведены кадастровые работы по 82 земельному участку, подлежащим межеванию по мероприятиям проведение капитального ремонта многоквартирных домов по Федеральному закону от 21.07.2007 №185 ФЗ; подготовлены и поставлены на кадастровый учет 71 земельный участок под контейнерными площадками в кварталах с многоквартирными домами;  85 исков подано в суд по взысканию долгов по аренде земельных участков и неосновательному обогащению; предъявлено 954 претензии по договорам  аренды земельных участков; оснащены оргтехникой - 6 рабочих мест; выполнено обеспечение программного комплекса SAUMI </t>
  </si>
  <si>
    <t>к отчету о реализациии  Комплексной  программы</t>
  </si>
  <si>
    <t>социально-экономического развития муниципального</t>
  </si>
  <si>
    <t>образования "Город Рубцовск" на 2008-2017 годы,</t>
  </si>
  <si>
    <t>утвержденного решением Рубцовского городского Совета</t>
  </si>
  <si>
    <t>ввод в действие 692 кв.м общей площади, в том числе торговой 330 кв.м, в 2013 году.</t>
  </si>
  <si>
    <t>введено в 2010 году с общей площадью 487,5 кв.м., в том числе торговой 84,3 кв.м</t>
  </si>
  <si>
    <t>введено в 2010 году 312,4 кв.м общей площади; вместимость закусочной 55 человек</t>
  </si>
  <si>
    <t>введено в 2009 году с общей площадью 390 кв.м., в том числе торговой 200,5 кв.м</t>
  </si>
  <si>
    <t xml:space="preserve"> в 2012 году введено в эксплуатацию 115 кв.м общей площади, в том числе 44 кв.м. торговой площади с вводом в эксплуатацию в 2013 году</t>
  </si>
  <si>
    <t>в связи с отсутствием финансирования в 2012 году завершение строительства общей площади 334 кв.м, в том числе торговой 84 кв.м. перенесено на 2013 год</t>
  </si>
  <si>
    <t>в 2011 году запущен в эксплуатацию резервуар чистой воды № 3 мощностью 3000 куб.м чистой воды на водопроводных очистных сооружениях города Рубцовска</t>
  </si>
  <si>
    <t xml:space="preserve">введены в эксплуатацию  водопроводные сети протяженностью 5291,6 п.м.                                                                                            </t>
  </si>
  <si>
    <t>введен в эксплуатацию в декабре 2012 года  5 этап:  прокладка трубопроводов тепловой сети протяженностью 392,2 м;
на 1 этапе: выполена прокладка трубопровода тепловой сети протяженностью 86 м</t>
  </si>
  <si>
    <t>продолжено строительство объекта на долевых условиях в рамках ДЦП «Преодоление последствий ядерных испытаний на Семипалатинском полигоне» на 2011-2015 годы</t>
  </si>
  <si>
    <t>реализация мероприятий программы на 2012 год не планировалось</t>
  </si>
  <si>
    <t xml:space="preserve">в 2011 года введена 2 очередь жилого дома общей площадью 6965,5 кв.м </t>
  </si>
  <si>
    <t xml:space="preserve">в 2009 году введено 3457 кв.м. общей площади жилых квартир </t>
  </si>
  <si>
    <r>
      <t>повышение обеспеченности жильем граждан города за счет ввода   35346 кв.м. общей площади жилья, в т.ч. В 2008 году - 6502 кв.м, в 2009 году - 8126 кв.м, в 2010 году - 3918 кв.м, в 2011 году - 6000 кв.м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в 2012 году - 7675 кв.м.</t>
    </r>
  </si>
  <si>
    <t xml:space="preserve">в 2012 году введена одна секция жилого дома общей площадью 2269,2 кв.м </t>
  </si>
  <si>
    <t>проведена замена освещения ( лампы накаливания заменены на энергосберегающие- 260 ламп) МУП "Рубцовский водоканал"; восстановлена изоляция надземных сетей  МУП "Рубцовские тепловые сети"</t>
  </si>
  <si>
    <t xml:space="preserve">завершен ремонт 37 многоквартирных жилых домов; доля капитально отремонтированного жилого фонда от общей его площади составила 4% </t>
  </si>
  <si>
    <t>введены  2 малоэтажных многоквартирных жилых домов на 30 общей площадью 1380,0 кв.м. и 35 квартир общей площадью 1189,6 кв.м. на ул. Пролетарская, 423 корпус 1 и  корпус 2 для 156 жителей и сноса 2326,17 кв.м. аварийного жилья</t>
  </si>
  <si>
    <t>проект завершен в 2010 году: выполнен капитальный ремонт 960 п.м. земляной дамбы</t>
  </si>
  <si>
    <t>реализация проекта на 2012 год не планировалась</t>
  </si>
  <si>
    <t xml:space="preserve">выполнен капитальный ремонт 1000 кв.м. и текущий (ямочный) ремонт 4357 кв.м. </t>
  </si>
  <si>
    <t xml:space="preserve">введен в эксплуатацию в октябре 2012 г. габариты моста 10+2Т*1,0, длина 159,42 м    </t>
  </si>
  <si>
    <t>реконструкция и организация сборочного производства современного технологичного подвижного состава троллейбусов для г.Рубцовска</t>
  </si>
  <si>
    <t>ремонт отделения милосердия в корпусе №3 КГБСУСО «Рубцовский специальный дом-интернат для престарелых и инвалидов» - 1,777 млн.руб.; замена дверных блоков в отделении милосердия  в корпусе  N3   КГБСУСО "Рубцовский специальный дом-интернат для престарелых и инвалидов" - 0,418 млн.руб.; оказание единовременной материальной помощи - 0,215 млн.руб.</t>
  </si>
  <si>
    <r>
      <t>краевой бюджет:</t>
    </r>
    <r>
      <rPr>
        <sz val="11"/>
        <rFont val="Times New Roman"/>
        <family val="1"/>
      </rPr>
      <t xml:space="preserve"> организация и проведение конкурса проектов социально ориентированных некоммерческих организаций на предоставление грантов Губернатора Алтайского края - 0,180 млн.руб.; предоставление субсидий на возмещение части затрат - 0,112 млн.руб.; организация информационного сопровождения деятельности социально ориентированных некоммерческих организаций - 0,028 млн.руб.;</t>
    </r>
  </si>
  <si>
    <t>внебюджетные источники: организация и проведение конкурса проектов социально ориентированных некоммерческих организаций на предоставление грантов Губернатора Алтайского края - 0,052 млн.руб.; затраты, связанные с уставной деятельностью - 0,029 млн.руб.</t>
  </si>
  <si>
    <t>введено дополнительных мест:  в 2012 году - 179, из них 84 на счет внебюджетных средств; планируется ввод в эксплуатацию в 2013 году - 285</t>
  </si>
  <si>
    <r>
      <t xml:space="preserve">за счет краевого бюджета: </t>
    </r>
    <r>
      <rPr>
        <sz val="11"/>
        <rFont val="Times New Roman"/>
        <family val="1"/>
      </rPr>
      <t xml:space="preserve">централизованное приобретение для библиотек края справочной, энциклопедической, художественной, детской, краеведческой литературы, изданий на электронных носителях - 0,206 млн.руб.;поддержка молодых дарований, пед.работников для участия в краевых, межрегиональных, российских и международных смотрах - 0,016 млн.руб.; выплата стипендий 15 победителям краевого смотра «Юные дарования Алтая», 10 педагогам, концертмейстерам - 0,022 млн.руб.; краевой конкурс проф.мастерства "Лучший работник культуры года" - 0,080 млн.руб.; </t>
    </r>
  </si>
  <si>
    <r>
      <t xml:space="preserve">централизованное приобретение компьютерного оборудования, программного обеспечения, множительной техники, звукоусилительной и видеоаппаратуры, инвентаря и оборудования для учреждений культуры, искусства и образования - 0,175 млн.руб.; организация посещения учащимися общеобразовательных учебных учреждений, учреждений начального профессионального образования спектаклей, концертов и других публичных мероприятий - 0,300 млн.руб.; </t>
    </r>
    <r>
      <rPr>
        <b/>
        <sz val="11"/>
        <rFont val="Times New Roman"/>
        <family val="1"/>
      </rPr>
      <t>муниципальный бюджет:</t>
    </r>
    <r>
      <rPr>
        <sz val="11"/>
        <rFont val="Times New Roman"/>
        <family val="1"/>
      </rPr>
      <t xml:space="preserve"> централизованное приобретение для библиотек края справочной, энциклопедической, художественной, детской, краеведческой литературы, изданий на электронных носителях - 0,076 млн.руб.;поддержка молодых дарований - 0,054 млн.руб.; поддержка участия театров, концертных организаций, образовательных учреждений, коллективов самодеятельного творчества в международных, российских, краевых, межрегиональных конкурсах - 0,063 млн.руб.; централизованное приобретение компьютерного оборудования, программного обеспечения, множительной техники, звукоусилительной и видеоаппаратуры, инвентаря и оборудования - 0,214 млн.руб. </t>
    </r>
  </si>
  <si>
    <t>обеспечена работа локальной компьютерной сети: приобретены компьютер и принтер для ведения электронного каталога МБУК «БИС»,  системный блок и цветной принтер в юношескую библиотеку, 2 ноутбука в детскую библиотеку № 2 , бибилиотеку №3, стулья и стеллажи;  обеспечена работа игровых комнат: приобретены игрушки, настольные игры в Детскую библиотеку № 2, библиотеку «Контакт», городскую библиотеку № 3; приоретены куклы для кукольных кружков в детскую библиотеку № 2, библиотеку «Контакт»); приобретены 55 экземпляров аудиокниг в специальную библиотеку для незрячих и слабовидящих - 16 тыс.руб.</t>
  </si>
  <si>
    <t xml:space="preserve">осуществление денежных выплат врачам общей практики, врачам-терапевтам, участковым и медицинским сестрам врачей-терапевтов участковых, врачам-педиатрам участковым, медицинским сестрам врачей общей практики с учетом результатов их деятельности, мед.персоналу фельдшерско-акушерских пунктов, врачам, фельдшерам и медсестрам "Скорой медицинской помощи" - 28,173 млн.руб., дополнительная диспансеризация - 3,116 млн.руб., родовые сертификаты - 22,750 млн.руб., иммунизация населения - 4,617 млн.руб. </t>
  </si>
  <si>
    <t xml:space="preserve">программы завершены    </t>
  </si>
  <si>
    <t xml:space="preserve"> МКУ "Управление культуры, спорта и молодежной политики" г.Рубцовска; МКУ "Управление образования" г.Рубцовска;управление социальной защиты населения по городу Рубцовску</t>
  </si>
  <si>
    <r>
      <t xml:space="preserve">ВЦП "Развитие физической культуры и спорта в Алтайском крае" на 2009 - 2011 годы" завершена;     </t>
    </r>
    <r>
      <rPr>
        <b/>
        <sz val="12"/>
        <rFont val="Times New Roman"/>
        <family val="1"/>
      </rPr>
      <t>за счет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муниципального бюджета:</t>
    </r>
    <r>
      <rPr>
        <sz val="12"/>
        <rFont val="Times New Roman"/>
        <family val="1"/>
      </rPr>
      <t xml:space="preserve"> проведено: 164 спортивно-массовых и физкультурно-оздоровительных мероприятия ,в т.ч. Всероссийские («Лыжня России-2012», «Российский Азимут-2012»; с участием команд стран СНГ по каратэ «Степной Орел», по киокусинкай «Спорт против наркотиков»); традиционные массовые соревнования на призы популярных клубов: «Золотая шайба», «Кожаный мяч», «Белая ладья», «МИШКА», «Лед надежды нашей», «Серебряные коньки»;  7 городских Спартакиад;  участие в Чемпионате Алтайского края по хоккею, в Чемпионате Сибири и открытом Чемпионате Алтайского края по футболу; участие 32 человек в Первенствах и Чемпионатах РФ, Чемпионатах Европы и Мира; комплексные Спартакиады  организаций (учреждений) города; развитие сети различных клубов спортивной направленности по видам спорта; организация занятий физической культурой и спортом в системе реабилитации лиц с ограниченными возможностями, вкючая детей, и проведение комплексных Спартакиад для них (около 100 человек)</t>
    </r>
  </si>
  <si>
    <t>за счет краевого бюджета заключение договоров: о создании безработными гражданами, открывшими собственное дело в рамках региональных программ - 0,941 млн.руб.; о создании безработными гражданами, открывшими собственное дело в 2012 году в рамках региональных программ - 0,532 млн.руб.;информационное сопровождение реализации программы, оплата банковских услуг - 0,004 млн.руб.;</t>
  </si>
  <si>
    <r>
      <t>за счет краевого бюджета:</t>
    </r>
    <r>
      <rPr>
        <sz val="11"/>
        <rFont val="Times New Roman"/>
        <family val="1"/>
      </rPr>
      <t xml:space="preserve"> 20 премий «Лучший мастер производственного обучения» - 0,020 млн.руб.; 20 премий «Лучший учащийся» - 0,005 млн.руб.;установление 100 именных стипендий Губернатора Алтайского края для учащихся краевых учреждений начального профессионального образования - 0,038 млн.руб.;</t>
    </r>
  </si>
  <si>
    <t xml:space="preserve">подготовка и размещение в краевых, муниципальных СМИ материалов тематических проектов в рамках мероприятий программы под руководством координатора программы - управления Алтайского края по печати и информации </t>
  </si>
  <si>
    <t>120. ГЦП "Обеспечение населения города Рубцовска информационно-библиотечными услугами" (2007-2009 годы) - всего,</t>
  </si>
  <si>
    <t>121. МЦП "Информационно-библиотечное обслуживание населения города Рубцовска" на 2010 - 2012 годы - всего,</t>
  </si>
  <si>
    <t xml:space="preserve">122. КЦП "О дополнительных мерах по улучшению социального обслуживания граждан пожилого возраста в Алтайском крае" на 2009-2011 годы - всего, </t>
  </si>
  <si>
    <t>123.МЦП "Социальная поддержка малоимущих граждан и малоимущих семей с детьми города Рубцовска" на 2009 - 2010 годы и КЦП "Социальная поддержка малоимущих граждан и малоимущих семей с детьми" на 2007 - 2010 годы - всего,</t>
  </si>
  <si>
    <t>125. МЦП "Социальная поддержка малоимущих граждан и малоимущих семей с детьми города Рубцовска" на 2011 - 2013 годы  - всего,</t>
  </si>
  <si>
    <t>126.ВЦП "Обеспечение пожарной безопасности краевых государственных учреждений социального обслуживания и управления социальной защиты по городским округам (муниципальным районам )Алтайского края на 2009-2011 годы" - всего,</t>
  </si>
  <si>
    <r>
      <t>краевой бюджет:</t>
    </r>
    <r>
      <rPr>
        <sz val="12"/>
        <rFont val="Times New Roman"/>
        <family val="1"/>
      </rPr>
      <t xml:space="preserve"> конкурсы профессионального мастерства - 0,060 млн.руб.; развитие единой образовательной информационной среды, в т.ч.организация дистанционного обучения детей-инвалидов - 0,509 млн.руб.; повышение квалификации педагогических и руководящих работников - 0,148 млн.руб.; предоставление финансовой поддержки педагогическим работникам на лечение в санаторно-курортных учреждениях края - 0,294 млн.руб.; организация конкурсов, слетов, сборов во время каникул для одаренных детей и молодежи и оказание финансовой поддержки - 0,110 млн.руб.;детские новогодние мероприятия - 0,673 млн.руб.; социальная поддержка студенческой молодежи - 0,265 млн.руб.; </t>
    </r>
    <r>
      <rPr>
        <b/>
        <sz val="12"/>
        <rFont val="Times New Roman"/>
        <family val="1"/>
      </rPr>
      <t>муниципальный бюджет:</t>
    </r>
    <r>
      <rPr>
        <sz val="12"/>
        <rFont val="Times New Roman"/>
        <family val="1"/>
      </rPr>
      <t xml:space="preserve"> приобретение компьютерной техники, электронных, наглядных пособий; организованы профессиональные конкурсы: "Учитель года", "Самый классный классный"; проведены: фестиваль методических разработок "Методический марафон", конкурс "Рубцовск - мой город родной" и фотоконкурс "Я и мой город - история и современность"</t>
    </r>
  </si>
  <si>
    <t>разработаны и введены в меню новые блюда  и изделия, салаты из свежих овощей, пудинги, запеканки с сухофруктами; введены в меню кисломолочные продукты, обогащенные бифидобактериями; проводится витаминизация блюд;  введена система обслуживания учащихся путем талонной системы; организовано просвещение школьников и родителей по вопросам правильного питания, воспитание культуры питания и ответственности за свое здоровье;  в МБОУ «Средняя общеобразовательная школа №11» введена система безналичной оплаты школьного питания (установлен аппаратно-программный комплекс); заключен договор по проведению программы производственного контроля с Роспотребнадзором</t>
  </si>
  <si>
    <t>организация и проведение конкурса проектов по предоставлению грантов Губернатора Алтайского края в сфере экологического воспитания, образования и просвещения</t>
  </si>
  <si>
    <t xml:space="preserve">программы завершены; </t>
  </si>
  <si>
    <t xml:space="preserve">открыто 65 дополнительных мест в действующих дошкольных учреждениях, в том числе в 2011 году - 40 мест, в 2012 году -25 мест </t>
  </si>
  <si>
    <t xml:space="preserve">открыто 25 дополнительных мест в 2012 году </t>
  </si>
  <si>
    <t>охват всеми видами организованного отдыха, оздоровления и занятости детей школьного возраста составил 99,1%;    в 2012 году была организована работа детской дачи «Лесная сказка»</t>
  </si>
  <si>
    <t xml:space="preserve">выполнено в 2010 году: ремонт подпорной стены, ремонт моста, установка скамеек, спиливание и посадка деревьев,  восстановление освещения  </t>
  </si>
  <si>
    <t xml:space="preserve">выполнено в 2010 году: введенная мощность - 370 п.м. </t>
  </si>
  <si>
    <t xml:space="preserve">программы завершены </t>
  </si>
  <si>
    <t>улучшение материально-технической базы общеобразовательных учреждений с целью повышения качества образовательных услуг, приобретение учебников, текущий ремонт с целью обеспечения выполнения требований к санитарно-бытовым условиям и охране здоровья обучающихся, повышение квалификации руководящих и педагогических работников</t>
  </si>
  <si>
    <t>ВЦП  «Развитие физической культуры и спорта в Алтайском крае» на 2012 - 2014 годы - всего,</t>
  </si>
  <si>
    <r>
      <t xml:space="preserve">краевой бюджет: </t>
    </r>
    <r>
      <rPr>
        <sz val="12"/>
        <rFont val="Times New Roman"/>
        <family val="1"/>
      </rPr>
      <t>предоставлению местным бюджетам субсидий на обеспечение условий для развития физической культуры и спорта</t>
    </r>
  </si>
  <si>
    <t>в 2012 году программа не финансировалась</t>
  </si>
  <si>
    <t xml:space="preserve">МКУ "Управление культуры, спорта и молодежной политики" г.Рубцовска  </t>
  </si>
  <si>
    <t xml:space="preserve">МКУ "Управление культуры, спорта и молодежной политики"                 г.Рубцовска  </t>
  </si>
  <si>
    <t xml:space="preserve">Управление социальной защиты населения по городу Рубцовску;  КГСУО "Территориальный центр социальной помощи семьи и детям города Рубцовска"; МКУ "Управление здравоохранения" г.Рубцовска </t>
  </si>
  <si>
    <t>МКУ "УКС" г.Рубцовска;          МУП «Южная тепловая станция»</t>
  </si>
  <si>
    <t>ООО «Рубцовский лесодерево-обрабатывающий комбинат»</t>
  </si>
  <si>
    <t xml:space="preserve"> Создание лесодеревопере-рабатывающего комбината в г.Рубцовске Алтайского края - всего,</t>
  </si>
  <si>
    <t xml:space="preserve">Комитет Администрации города Рубцовска по архитектуре и градостроительству </t>
  </si>
  <si>
    <t>МКУ "УКС" г.Рубцовска</t>
  </si>
  <si>
    <t xml:space="preserve">Комитет Администрации города Рубцовска по управлению имуществом   </t>
  </si>
  <si>
    <t xml:space="preserve">поставка и монтаж технологического оборудования; ввод в эксплуатацию в декабре 2012 года 2 очереди – лечебно-диагностического отделения площадью 2581,8 кв.м.;                                                                                                                     общая площадь отделения сосудистой патологии 7150,3 кв.м.  со стационаром на 120 коек площадью 4298,5 кв.м.;                                                                                
</t>
  </si>
  <si>
    <t>обеспечение ЦРБ, городских больниц, станций «скорой помощи» пульсоксиметрами</t>
  </si>
  <si>
    <t xml:space="preserve">приобретение вакцин: для иммунизации по эпидемическим показаниям детского населения Алтайского края - 0,323 млн.руб.; для иммунопрофилактики гриппа среди детского населения Алтайского края - 0,020 млн.руб.;  иммуноглобулинов для иммунопрофилактики детского населения Алтайского края - 0,070 млн.руб. </t>
  </si>
  <si>
    <t>приобретение расходных материалов, оборудования, запасных частей</t>
  </si>
  <si>
    <t>обеспечение детей из малоимущих семей молочными смесями в течение первого года жизни</t>
  </si>
  <si>
    <t xml:space="preserve">приобретение для станций переливания крови современного высокотехнологичного оборудования, обеспечивающего безопасность и качество компонентов крови, а также расходных материалов для лабораторных исследований, заготовки и переработки крови </t>
  </si>
  <si>
    <t>приобретение тест-систем для определения иммунного статуса и вирусной нагрузки ВИЧ-инфицированных, получающих антиретровирусную терапию, и ВИЧ-инфицированных детей</t>
  </si>
  <si>
    <t>приобретение автомобилей скорой медицинской помощи класса В - 2,235 млн.руб. и класса С - 1,504: млн.руб.; приобретение и установка аппаратуры глобальной навигационной спутниковой системы для мониторинга передвижения автотранспортных средств - 0,103 млн.руб.; приобретение персональных компьютеров - 0,066 млн.руб.</t>
  </si>
  <si>
    <t>подготовка и переподготовка специалистов по работе с детьми, страдающими ДЦП, в соответствии с их профилем</t>
  </si>
  <si>
    <t xml:space="preserve">на 2012 год мероприятия программы не планировались </t>
  </si>
  <si>
    <t xml:space="preserve"> техническое обслуживание и ремонт МТ, поступившей в рамках приоритетного национального проекта «Здоровье» - 1,450 млн.руб.; диагностика и ремонт высокотехнологичного оборудования фирм Siemens, Philips, General Electric, Toshiba - 0,523 млн.руб.; техническое обслуживание, ремонт и обеспечение расходными материалами: рентген-гамматерапевтических аппаратов - 0,045 млн.руб. и медицинского оборудования отечественного и зарубежного производства - 2,253 млн.руб.; метрологическое обслуживание средств измерений и медицинской техники, используемых в ЛПУ края - 0,124 млн.руб.</t>
  </si>
  <si>
    <t>организация санаторно-курортное лечение врачей, средних и младших медицинских работников</t>
  </si>
  <si>
    <t>профессиональная переподготовка и повышение квалификации врачей и средних медицинских работников сельских лечебных учреждений, краевых, городских лечебных учреждений, краевых специализированных и межрайонных центров</t>
  </si>
  <si>
    <t xml:space="preserve">программа завершена  </t>
  </si>
  <si>
    <t>в 2012 году мероприятие программы не финансировалось</t>
  </si>
  <si>
    <t>МОУ "НОШ-Детский сад "Истоки" (микрорайон "Северный")</t>
  </si>
  <si>
    <t>Подпрограмма: Сахарный диабет на 2007 - 2011 годы - всего,</t>
  </si>
  <si>
    <t>Подпрограмма "Гемодиализ и трансплантация почки" на 2007 - 2011 годы - всего,</t>
  </si>
  <si>
    <t>Подпрограмма "Кровь" на 2007 - 2011 годы - всего,</t>
  </si>
  <si>
    <t>Подпрограмма:Вакцинопрофилактика на 2007 - 2011 годы - всего,</t>
  </si>
  <si>
    <t>Подпрограмма "Пульмонология" (бронхиальная астма, хроническая обструктивная болезнь легких, дыхательная недостаточность) на 2007 - 2011 годы  - всего,</t>
  </si>
  <si>
    <t>Подпрограмма: Охрана психического здоровья граждан на 2007 - 2011 годы - всего,</t>
  </si>
  <si>
    <t>ПК "Снежинка"</t>
  </si>
  <si>
    <t>ООО "Фирма Век"</t>
  </si>
  <si>
    <t>ООО "Алгол плюс"</t>
  </si>
  <si>
    <t>ООО "Маркитант"</t>
  </si>
  <si>
    <t xml:space="preserve">Администрация города Рубцовска, Управление внутренних дел по городу Рубцовску   </t>
  </si>
  <si>
    <t>Управление социальной защиты населения по городу Рубцовску</t>
  </si>
  <si>
    <t>КГСУСО "Рубцовский специальный дом-интернат для престарелых и инвалидов"</t>
  </si>
  <si>
    <t>Итого по мероприятиям цели 1.</t>
  </si>
  <si>
    <t>Итого по мероприятиям цели 2.</t>
  </si>
  <si>
    <t>Подпрограмма: Меры по развитию помощи онкологическим больным в Алтайском крае на 2007 - 2011 годы - всего,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</si>
</sst>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FC19]d\ mmmm\ yyyy\ &quot;г.&quot;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7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172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72" fontId="3" fillId="0" borderId="1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3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3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72" fontId="3" fillId="0" borderId="3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37" xfId="0" applyNumberFormat="1" applyFont="1" applyFill="1" applyBorder="1" applyAlignment="1">
      <alignment horizontal="center" vertical="center" wrapText="1"/>
    </xf>
    <xf numFmtId="172" fontId="3" fillId="0" borderId="37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" fillId="0" borderId="4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/>
    </xf>
    <xf numFmtId="0" fontId="0" fillId="0" borderId="44" xfId="0" applyFill="1" applyBorder="1" applyAlignment="1">
      <alignment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vertical="center" wrapText="1"/>
    </xf>
    <xf numFmtId="49" fontId="3" fillId="0" borderId="46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3" fillId="0" borderId="24" xfId="0" applyFont="1" applyFill="1" applyBorder="1" applyAlignment="1">
      <alignment vertical="top" wrapText="1"/>
    </xf>
    <xf numFmtId="172" fontId="4" fillId="0" borderId="18" xfId="0" applyNumberFormat="1" applyFont="1" applyFill="1" applyBorder="1" applyAlignment="1">
      <alignment horizontal="center" wrapText="1"/>
    </xf>
    <xf numFmtId="172" fontId="4" fillId="0" borderId="1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top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6" xfId="0" applyFill="1" applyBorder="1" applyAlignment="1">
      <alignment/>
    </xf>
    <xf numFmtId="172" fontId="3" fillId="0" borderId="16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0" fillId="0" borderId="49" xfId="0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49" xfId="0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1" fontId="3" fillId="0" borderId="3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/>
    </xf>
    <xf numFmtId="172" fontId="4" fillId="0" borderId="18" xfId="0" applyNumberFormat="1" applyFont="1" applyFill="1" applyBorder="1" applyAlignment="1">
      <alignment horizontal="center" vertical="top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vertical="center" wrapText="1"/>
    </xf>
    <xf numFmtId="172" fontId="4" fillId="0" borderId="38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38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wrapText="1"/>
    </xf>
    <xf numFmtId="173" fontId="3" fillId="0" borderId="37" xfId="0" applyNumberFormat="1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172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3" fillId="0" borderId="46" xfId="0" applyNumberFormat="1" applyFont="1" applyFill="1" applyBorder="1" applyAlignment="1">
      <alignment horizontal="center" wrapText="1"/>
    </xf>
    <xf numFmtId="0" fontId="0" fillId="0" borderId="37" xfId="0" applyFill="1" applyBorder="1" applyAlignment="1">
      <alignment horizontal="center" vertical="center"/>
    </xf>
    <xf numFmtId="172" fontId="3" fillId="0" borderId="5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2" fontId="4" fillId="0" borderId="37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72" fontId="3" fillId="0" borderId="3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center" wrapText="1"/>
    </xf>
    <xf numFmtId="172" fontId="0" fillId="0" borderId="37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172" fontId="3" fillId="0" borderId="37" xfId="0" applyNumberFormat="1" applyFont="1" applyFill="1" applyBorder="1" applyAlignment="1">
      <alignment horizontal="center" wrapText="1"/>
    </xf>
    <xf numFmtId="173" fontId="3" fillId="0" borderId="37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172" fontId="3" fillId="0" borderId="41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top"/>
    </xf>
    <xf numFmtId="1" fontId="4" fillId="0" borderId="29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top"/>
    </xf>
    <xf numFmtId="173" fontId="3" fillId="0" borderId="14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top"/>
    </xf>
    <xf numFmtId="173" fontId="3" fillId="0" borderId="19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top"/>
    </xf>
    <xf numFmtId="173" fontId="4" fillId="0" borderId="19" xfId="0" applyNumberFormat="1" applyFont="1" applyFill="1" applyBorder="1" applyAlignment="1">
      <alignment horizontal="center" vertical="top"/>
    </xf>
    <xf numFmtId="173" fontId="3" fillId="0" borderId="14" xfId="0" applyNumberFormat="1" applyFont="1" applyFill="1" applyBorder="1" applyAlignment="1">
      <alignment horizontal="center" wrapText="1"/>
    </xf>
    <xf numFmtId="172" fontId="3" fillId="0" borderId="14" xfId="0" applyNumberFormat="1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172" fontId="3" fillId="0" borderId="19" xfId="0" applyNumberFormat="1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left" vertical="center" wrapText="1"/>
    </xf>
    <xf numFmtId="172" fontId="4" fillId="0" borderId="14" xfId="0" applyNumberFormat="1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23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Font="1" applyAlignment="1">
      <alignment/>
    </xf>
    <xf numFmtId="173" fontId="4" fillId="0" borderId="18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top" wrapText="1"/>
    </xf>
    <xf numFmtId="1" fontId="3" fillId="0" borderId="31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vertical="center" wrapText="1"/>
    </xf>
    <xf numFmtId="173" fontId="3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top" wrapText="1"/>
    </xf>
    <xf numFmtId="1" fontId="10" fillId="0" borderId="18" xfId="0" applyNumberFormat="1" applyFont="1" applyFill="1" applyBorder="1" applyAlignment="1">
      <alignment horizontal="center" vertical="center" wrapText="1"/>
    </xf>
    <xf numFmtId="172" fontId="4" fillId="0" borderId="41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0" borderId="16" xfId="0" applyNumberFormat="1" applyFont="1" applyFill="1" applyBorder="1" applyAlignment="1">
      <alignment vertical="center" wrapText="1"/>
    </xf>
    <xf numFmtId="172" fontId="3" fillId="0" borderId="1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172" fontId="3" fillId="0" borderId="16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vertical="center" wrapText="1"/>
    </xf>
    <xf numFmtId="1" fontId="4" fillId="0" borderId="5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top" wrapText="1"/>
    </xf>
    <xf numFmtId="172" fontId="4" fillId="0" borderId="33" xfId="0" applyNumberFormat="1" applyFont="1" applyFill="1" applyBorder="1" applyAlignment="1">
      <alignment horizontal="center" vertical="center" wrapText="1"/>
    </xf>
    <xf numFmtId="172" fontId="4" fillId="0" borderId="5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top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top" wrapText="1"/>
    </xf>
    <xf numFmtId="172" fontId="3" fillId="0" borderId="60" xfId="0" applyNumberFormat="1" applyFont="1" applyFill="1" applyBorder="1" applyAlignment="1">
      <alignment horizontal="center" vertical="top" wrapText="1"/>
    </xf>
    <xf numFmtId="173" fontId="3" fillId="0" borderId="31" xfId="0" applyNumberFormat="1" applyFont="1" applyFill="1" applyBorder="1" applyAlignment="1">
      <alignment horizontal="center" vertical="top"/>
    </xf>
    <xf numFmtId="0" fontId="8" fillId="0" borderId="4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172" fontId="4" fillId="0" borderId="31" xfId="0" applyNumberFormat="1" applyFont="1" applyFill="1" applyBorder="1" applyAlignment="1">
      <alignment horizontal="center" vertical="center" wrapText="1"/>
    </xf>
    <xf numFmtId="173" fontId="4" fillId="0" borderId="31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172" fontId="3" fillId="0" borderId="3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173" fontId="3" fillId="0" borderId="13" xfId="0" applyNumberFormat="1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1" fillId="0" borderId="38" xfId="0" applyNumberFormat="1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top" wrapText="1"/>
    </xf>
    <xf numFmtId="49" fontId="10" fillId="0" borderId="64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left" vertical="top" wrapText="1"/>
    </xf>
    <xf numFmtId="0" fontId="10" fillId="0" borderId="64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vertical="top" wrapText="1"/>
    </xf>
    <xf numFmtId="0" fontId="10" fillId="0" borderId="65" xfId="0" applyFont="1" applyFill="1" applyBorder="1" applyAlignment="1">
      <alignment horizontal="left" vertical="top" wrapText="1"/>
    </xf>
    <xf numFmtId="0" fontId="10" fillId="0" borderId="38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173" fontId="3" fillId="0" borderId="14" xfId="0" applyNumberFormat="1" applyFont="1" applyFill="1" applyBorder="1" applyAlignment="1">
      <alignment horizontal="center" vertical="top"/>
    </xf>
    <xf numFmtId="173" fontId="3" fillId="0" borderId="19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3" fillId="0" borderId="16" xfId="0" applyNumberFormat="1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49" fontId="11" fillId="0" borderId="65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6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65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left" vertical="top" wrapText="1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1" fillId="0" borderId="65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left" wrapText="1"/>
    </xf>
    <xf numFmtId="0" fontId="3" fillId="0" borderId="68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left" vertical="top" wrapText="1"/>
    </xf>
    <xf numFmtId="49" fontId="11" fillId="0" borderId="65" xfId="0" applyNumberFormat="1" applyFont="1" applyFill="1" applyBorder="1" applyAlignment="1">
      <alignment horizontal="left" vertical="top" wrapText="1"/>
    </xf>
    <xf numFmtId="49" fontId="11" fillId="0" borderId="38" xfId="0" applyNumberFormat="1" applyFont="1" applyFill="1" applyBorder="1" applyAlignment="1">
      <alignment horizontal="left" vertical="top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left" vertical="top" wrapText="1"/>
    </xf>
    <xf numFmtId="49" fontId="3" fillId="0" borderId="58" xfId="0" applyNumberFormat="1" applyFont="1" applyFill="1" applyBorder="1" applyAlignment="1">
      <alignment horizontal="left" vertical="top" wrapText="1"/>
    </xf>
    <xf numFmtId="172" fontId="4" fillId="0" borderId="29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73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 wrapText="1"/>
    </xf>
    <xf numFmtId="0" fontId="10" fillId="0" borderId="65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0" borderId="64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74" xfId="0" applyFont="1" applyFill="1" applyBorder="1" applyAlignment="1">
      <alignment horizontal="center" vertical="top" wrapText="1"/>
    </xf>
    <xf numFmtId="0" fontId="9" fillId="0" borderId="71" xfId="0" applyFont="1" applyFill="1" applyBorder="1" applyAlignment="1">
      <alignment horizontal="center" vertical="top" wrapText="1"/>
    </xf>
    <xf numFmtId="0" fontId="9" fillId="0" borderId="75" xfId="0" applyFont="1" applyFill="1" applyBorder="1" applyAlignment="1">
      <alignment horizontal="center" vertical="top" wrapText="1"/>
    </xf>
    <xf numFmtId="0" fontId="9" fillId="0" borderId="7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49" fontId="3" fillId="0" borderId="64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2" fillId="0" borderId="47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left" vertical="center" wrapText="1"/>
    </xf>
    <xf numFmtId="49" fontId="3" fillId="0" borderId="58" xfId="0" applyNumberFormat="1" applyFont="1" applyFill="1" applyBorder="1" applyAlignment="1">
      <alignment horizontal="left" vertical="center" wrapText="1"/>
    </xf>
    <xf numFmtId="49" fontId="3" fillId="0" borderId="64" xfId="0" applyNumberFormat="1" applyFont="1" applyFill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horizontal="left" vertical="top" wrapText="1"/>
    </xf>
    <xf numFmtId="49" fontId="3" fillId="0" borderId="55" xfId="0" applyNumberFormat="1" applyFont="1" applyFill="1" applyBorder="1" applyAlignment="1">
      <alignment horizontal="left" vertical="top" wrapText="1"/>
    </xf>
    <xf numFmtId="49" fontId="3" fillId="0" borderId="66" xfId="0" applyNumberFormat="1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10" fillId="0" borderId="65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71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44" fontId="11" fillId="0" borderId="65" xfId="43" applyFont="1" applyFill="1" applyBorder="1" applyAlignment="1">
      <alignment horizontal="left" wrapText="1"/>
    </xf>
    <xf numFmtId="44" fontId="11" fillId="0" borderId="38" xfId="43" applyFont="1" applyFill="1" applyBorder="1" applyAlignment="1">
      <alignment horizontal="left" wrapText="1"/>
    </xf>
    <xf numFmtId="0" fontId="3" fillId="0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11" fillId="0" borderId="55" xfId="0" applyFont="1" applyFill="1" applyBorder="1" applyAlignment="1">
      <alignment horizontal="left" vertical="top" wrapText="1"/>
    </xf>
    <xf numFmtId="0" fontId="11" fillId="0" borderId="66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0"/>
  <sheetViews>
    <sheetView tabSelected="1" view="pageBreakPreview" zoomScale="75" zoomScaleNormal="75" zoomScaleSheetLayoutView="75" zoomScalePageLayoutView="60" workbookViewId="0" topLeftCell="A13">
      <pane ySplit="6" topLeftCell="BM19" activePane="bottomLeft" state="frozen"/>
      <selection pane="topLeft" activeCell="A13" sqref="A13"/>
      <selection pane="bottomLeft" activeCell="F6" sqref="F6:G6"/>
    </sheetView>
  </sheetViews>
  <sheetFormatPr defaultColWidth="9.00390625" defaultRowHeight="12.75"/>
  <cols>
    <col min="1" max="1" width="4.125" style="0" customWidth="1"/>
    <col min="2" max="2" width="34.625" style="0" customWidth="1"/>
    <col min="3" max="4" width="10.75390625" style="0" customWidth="1"/>
    <col min="5" max="5" width="12.625" style="0" customWidth="1"/>
    <col min="6" max="6" width="18.25390625" style="0" customWidth="1"/>
    <col min="7" max="7" width="51.75390625" style="0" customWidth="1"/>
  </cols>
  <sheetData>
    <row r="1" spans="1:7" ht="15.75" customHeight="1">
      <c r="A1" s="288"/>
      <c r="B1" s="288"/>
      <c r="C1" s="288"/>
      <c r="D1" s="288"/>
      <c r="E1" s="288"/>
      <c r="F1" s="288"/>
      <c r="G1" s="289" t="s">
        <v>117</v>
      </c>
    </row>
    <row r="2" spans="1:7" ht="15.75" customHeight="1">
      <c r="A2" s="286"/>
      <c r="B2" s="286"/>
      <c r="C2" s="286"/>
      <c r="D2" s="286"/>
      <c r="E2" s="286"/>
      <c r="F2" s="595" t="s">
        <v>351</v>
      </c>
      <c r="G2" s="595"/>
    </row>
    <row r="3" spans="1:7" ht="15.75" customHeight="1">
      <c r="A3" s="286"/>
      <c r="B3" s="286"/>
      <c r="C3" s="286"/>
      <c r="D3" s="286"/>
      <c r="E3" s="286"/>
      <c r="F3" s="595" t="s">
        <v>352</v>
      </c>
      <c r="G3" s="595"/>
    </row>
    <row r="4" spans="1:7" ht="15.75" customHeight="1">
      <c r="A4" s="286"/>
      <c r="B4" s="286"/>
      <c r="C4" s="286"/>
      <c r="D4" s="286"/>
      <c r="E4" s="286"/>
      <c r="F4" s="595" t="s">
        <v>353</v>
      </c>
      <c r="G4" s="595"/>
    </row>
    <row r="5" spans="1:7" ht="15.75" customHeight="1">
      <c r="A5" s="286"/>
      <c r="B5" s="286"/>
      <c r="C5" s="286"/>
      <c r="D5" s="286"/>
      <c r="E5" s="286"/>
      <c r="F5" s="595" t="s">
        <v>354</v>
      </c>
      <c r="G5" s="595"/>
    </row>
    <row r="6" spans="1:7" ht="15.75" customHeight="1">
      <c r="A6" s="286"/>
      <c r="B6" s="286"/>
      <c r="C6" s="286"/>
      <c r="D6" s="286"/>
      <c r="E6" s="286"/>
      <c r="F6" s="595" t="s">
        <v>47</v>
      </c>
      <c r="G6" s="595"/>
    </row>
    <row r="7" spans="1:7" ht="15.75" customHeight="1">
      <c r="A7" s="286"/>
      <c r="B7" s="286"/>
      <c r="C7" s="286"/>
      <c r="D7" s="286"/>
      <c r="E7" s="286"/>
      <c r="F7" s="290"/>
      <c r="G7" s="290"/>
    </row>
    <row r="8" spans="1:7" ht="10.5" customHeight="1">
      <c r="A8" s="286"/>
      <c r="B8" s="286"/>
      <c r="C8" s="286"/>
      <c r="D8" s="286"/>
      <c r="E8" s="286"/>
      <c r="F8" s="290"/>
      <c r="G8" s="290"/>
    </row>
    <row r="9" spans="1:7" ht="9.75" customHeight="1">
      <c r="A9" s="286"/>
      <c r="B9" s="286"/>
      <c r="C9" s="286"/>
      <c r="D9" s="286"/>
      <c r="E9" s="286"/>
      <c r="F9" s="527"/>
      <c r="G9" s="527"/>
    </row>
    <row r="10" spans="1:7" ht="15.75" customHeight="1">
      <c r="A10" s="286"/>
      <c r="B10" s="286"/>
      <c r="C10" s="286"/>
      <c r="D10" s="286"/>
      <c r="E10" s="286"/>
      <c r="F10" s="286"/>
      <c r="G10" s="286"/>
    </row>
    <row r="11" spans="1:7" ht="15.75" customHeight="1">
      <c r="A11" s="527" t="s">
        <v>104</v>
      </c>
      <c r="B11" s="527"/>
      <c r="C11" s="527"/>
      <c r="D11" s="527"/>
      <c r="E11" s="527"/>
      <c r="F11" s="527"/>
      <c r="G11" s="527"/>
    </row>
    <row r="12" spans="1:7" ht="15.75" customHeight="1">
      <c r="A12" s="527" t="s">
        <v>327</v>
      </c>
      <c r="B12" s="527"/>
      <c r="C12" s="527"/>
      <c r="D12" s="527"/>
      <c r="E12" s="527"/>
      <c r="F12" s="527"/>
      <c r="G12" s="527"/>
    </row>
    <row r="13" spans="1:7" ht="15.75" customHeight="1">
      <c r="A13" s="527" t="s">
        <v>288</v>
      </c>
      <c r="B13" s="527"/>
      <c r="C13" s="527"/>
      <c r="D13" s="527"/>
      <c r="E13" s="527"/>
      <c r="F13" s="527"/>
      <c r="G13" s="527"/>
    </row>
    <row r="14" spans="1:7" ht="15" customHeight="1">
      <c r="A14" s="527" t="s">
        <v>105</v>
      </c>
      <c r="B14" s="527"/>
      <c r="C14" s="527"/>
      <c r="D14" s="527"/>
      <c r="E14" s="527"/>
      <c r="F14" s="527"/>
      <c r="G14" s="527"/>
    </row>
    <row r="15" spans="1:7" ht="7.5" customHeight="1">
      <c r="A15" s="13"/>
      <c r="B15" s="136"/>
      <c r="C15" s="13"/>
      <c r="D15" s="13"/>
      <c r="E15" s="13"/>
      <c r="F15" s="13"/>
      <c r="G15" s="13"/>
    </row>
    <row r="16" spans="1:7" ht="15" customHeight="1" thickBot="1">
      <c r="A16" s="1"/>
      <c r="B16" s="14"/>
      <c r="C16" s="14"/>
      <c r="D16" s="14"/>
      <c r="E16" s="14"/>
      <c r="F16" s="14"/>
      <c r="G16" s="6" t="s">
        <v>37</v>
      </c>
    </row>
    <row r="17" spans="1:7" ht="15.75" customHeight="1">
      <c r="A17" s="528" t="s">
        <v>292</v>
      </c>
      <c r="B17" s="529"/>
      <c r="C17" s="532" t="s">
        <v>324</v>
      </c>
      <c r="D17" s="532"/>
      <c r="E17" s="532"/>
      <c r="F17" s="533" t="s">
        <v>293</v>
      </c>
      <c r="G17" s="535" t="s">
        <v>106</v>
      </c>
    </row>
    <row r="18" spans="1:7" ht="47.25" customHeight="1" thickBot="1">
      <c r="A18" s="530"/>
      <c r="B18" s="531"/>
      <c r="C18" s="69" t="s">
        <v>107</v>
      </c>
      <c r="D18" s="69" t="s">
        <v>325</v>
      </c>
      <c r="E18" s="276" t="s">
        <v>326</v>
      </c>
      <c r="F18" s="534"/>
      <c r="G18" s="536"/>
    </row>
    <row r="19" spans="1:7" ht="23.25" customHeight="1" thickBot="1">
      <c r="A19" s="576" t="s">
        <v>233</v>
      </c>
      <c r="B19" s="577"/>
      <c r="C19" s="577"/>
      <c r="D19" s="577"/>
      <c r="E19" s="577"/>
      <c r="F19" s="577"/>
      <c r="G19" s="578"/>
    </row>
    <row r="20" spans="1:7" ht="45.75" customHeight="1">
      <c r="A20" s="454" t="s">
        <v>310</v>
      </c>
      <c r="B20" s="455"/>
      <c r="C20" s="39">
        <f>SUM(C22+C23)</f>
        <v>21.716</v>
      </c>
      <c r="D20" s="524"/>
      <c r="E20" s="524"/>
      <c r="F20" s="492" t="s">
        <v>191</v>
      </c>
      <c r="G20" s="435" t="s">
        <v>116</v>
      </c>
    </row>
    <row r="21" spans="1:7" ht="12.75" customHeight="1">
      <c r="A21" s="71"/>
      <c r="B21" s="99" t="s">
        <v>202</v>
      </c>
      <c r="C21" s="220"/>
      <c r="D21" s="525"/>
      <c r="E21" s="525"/>
      <c r="F21" s="493"/>
      <c r="G21" s="436"/>
    </row>
    <row r="22" spans="1:7" ht="14.25" customHeight="1">
      <c r="A22" s="71"/>
      <c r="B22" s="22" t="s">
        <v>294</v>
      </c>
      <c r="C22" s="27"/>
      <c r="D22" s="525"/>
      <c r="E22" s="525"/>
      <c r="F22" s="493"/>
      <c r="G22" s="436"/>
    </row>
    <row r="23" spans="1:7" ht="14.25" customHeight="1">
      <c r="A23" s="72"/>
      <c r="B23" s="22" t="s">
        <v>295</v>
      </c>
      <c r="C23" s="26">
        <v>21.716</v>
      </c>
      <c r="D23" s="525"/>
      <c r="E23" s="525"/>
      <c r="F23" s="493"/>
      <c r="G23" s="436"/>
    </row>
    <row r="24" spans="1:7" ht="30" customHeight="1">
      <c r="A24" s="522" t="s">
        <v>141</v>
      </c>
      <c r="B24" s="523"/>
      <c r="C24" s="26">
        <v>14.88</v>
      </c>
      <c r="D24" s="525"/>
      <c r="E24" s="525"/>
      <c r="F24" s="493"/>
      <c r="G24" s="436"/>
    </row>
    <row r="25" spans="1:7" ht="105.75" customHeight="1" thickBot="1">
      <c r="A25" s="484" t="s">
        <v>311</v>
      </c>
      <c r="B25" s="485"/>
      <c r="C25" s="43">
        <v>6.836</v>
      </c>
      <c r="D25" s="526"/>
      <c r="E25" s="526"/>
      <c r="F25" s="502"/>
      <c r="G25" s="437"/>
    </row>
    <row r="26" spans="1:7" ht="64.5" customHeight="1" thickBot="1">
      <c r="A26" s="546" t="s">
        <v>81</v>
      </c>
      <c r="B26" s="547"/>
      <c r="C26" s="189">
        <v>0</v>
      </c>
      <c r="D26" s="189"/>
      <c r="E26" s="189"/>
      <c r="F26" s="87"/>
      <c r="G26" s="137"/>
    </row>
    <row r="27" spans="1:7" ht="42.75" customHeight="1">
      <c r="A27" s="454" t="s">
        <v>314</v>
      </c>
      <c r="B27" s="455"/>
      <c r="C27" s="39">
        <f>SUM(C29+C30)</f>
        <v>19.016</v>
      </c>
      <c r="D27" s="39">
        <f>SUM(D29+D30)</f>
        <v>4.598</v>
      </c>
      <c r="E27" s="264">
        <f>SUM(D27/C27)*100</f>
        <v>24.179638199411023</v>
      </c>
      <c r="F27" s="492" t="s">
        <v>192</v>
      </c>
      <c r="G27" s="435" t="s">
        <v>323</v>
      </c>
    </row>
    <row r="28" spans="1:7" ht="14.25" customHeight="1">
      <c r="A28" s="71"/>
      <c r="B28" s="99" t="s">
        <v>202</v>
      </c>
      <c r="C28" s="220"/>
      <c r="D28" s="27"/>
      <c r="E28" s="27"/>
      <c r="F28" s="493"/>
      <c r="G28" s="436"/>
    </row>
    <row r="29" spans="1:7" ht="15.75" customHeight="1">
      <c r="A29" s="71"/>
      <c r="B29" s="22" t="s">
        <v>294</v>
      </c>
      <c r="C29" s="23">
        <v>0</v>
      </c>
      <c r="D29" s="23"/>
      <c r="E29" s="23"/>
      <c r="F29" s="493"/>
      <c r="G29" s="436"/>
    </row>
    <row r="30" spans="1:7" ht="15" customHeight="1">
      <c r="A30" s="72"/>
      <c r="B30" s="22" t="s">
        <v>295</v>
      </c>
      <c r="C30" s="26">
        <v>19.016</v>
      </c>
      <c r="D30" s="26">
        <f>SUM(D31+D33)</f>
        <v>4.598</v>
      </c>
      <c r="E30" s="26"/>
      <c r="F30" s="493"/>
      <c r="G30" s="436"/>
    </row>
    <row r="31" spans="1:7" ht="30" customHeight="1">
      <c r="A31" s="522" t="s">
        <v>141</v>
      </c>
      <c r="B31" s="523"/>
      <c r="C31" s="26">
        <v>12.18</v>
      </c>
      <c r="D31" s="26">
        <v>4.312</v>
      </c>
      <c r="E31" s="263">
        <f>SUM(D31/C31)*100</f>
        <v>35.40229885057472</v>
      </c>
      <c r="F31" s="493"/>
      <c r="G31" s="436"/>
    </row>
    <row r="32" spans="1:7" ht="60.75" customHeight="1">
      <c r="A32" s="544" t="s">
        <v>311</v>
      </c>
      <c r="B32" s="545"/>
      <c r="C32" s="23">
        <v>6.836</v>
      </c>
      <c r="D32" s="23"/>
      <c r="E32" s="23"/>
      <c r="F32" s="493"/>
      <c r="G32" s="436"/>
    </row>
    <row r="33" spans="1:7" ht="60.75" customHeight="1">
      <c r="A33" s="544" t="s">
        <v>328</v>
      </c>
      <c r="B33" s="545"/>
      <c r="C33" s="17">
        <v>0</v>
      </c>
      <c r="D33" s="23">
        <v>0.286</v>
      </c>
      <c r="E33" s="262"/>
      <c r="F33" s="493"/>
      <c r="G33" s="436"/>
    </row>
    <row r="34" spans="1:7" ht="65.25" customHeight="1" thickBot="1">
      <c r="A34" s="542" t="s">
        <v>81</v>
      </c>
      <c r="B34" s="543"/>
      <c r="C34" s="68">
        <v>0</v>
      </c>
      <c r="D34" s="68"/>
      <c r="E34" s="68"/>
      <c r="F34" s="502"/>
      <c r="G34" s="437"/>
    </row>
    <row r="35" spans="1:7" ht="142.5" customHeight="1">
      <c r="A35" s="419" t="s">
        <v>75</v>
      </c>
      <c r="B35" s="420"/>
      <c r="C35" s="39">
        <f>SUM(C37+C38+C39+C40)</f>
        <v>0</v>
      </c>
      <c r="D35" s="39"/>
      <c r="E35" s="39"/>
      <c r="F35" s="160" t="s">
        <v>412</v>
      </c>
      <c r="G35" s="163" t="s">
        <v>255</v>
      </c>
    </row>
    <row r="36" spans="1:7" ht="13.5" customHeight="1">
      <c r="A36" s="164"/>
      <c r="B36" s="22" t="s">
        <v>202</v>
      </c>
      <c r="C36" s="240"/>
      <c r="D36" s="240"/>
      <c r="E36" s="240"/>
      <c r="F36" s="162"/>
      <c r="G36" s="109"/>
    </row>
    <row r="37" spans="1:7" ht="14.25" customHeight="1">
      <c r="A37" s="149"/>
      <c r="B37" s="22" t="s">
        <v>294</v>
      </c>
      <c r="C37" s="21">
        <v>0</v>
      </c>
      <c r="D37" s="21"/>
      <c r="E37" s="21"/>
      <c r="F37" s="162"/>
      <c r="G37" s="109"/>
    </row>
    <row r="38" spans="1:7" ht="13.5" customHeight="1">
      <c r="A38" s="149"/>
      <c r="B38" s="22" t="s">
        <v>295</v>
      </c>
      <c r="C38" s="21">
        <v>0</v>
      </c>
      <c r="D38" s="21"/>
      <c r="E38" s="21"/>
      <c r="F38" s="162"/>
      <c r="G38" s="109"/>
    </row>
    <row r="39" spans="1:7" ht="12.75" customHeight="1">
      <c r="A39" s="149"/>
      <c r="B39" s="22" t="s">
        <v>296</v>
      </c>
      <c r="C39" s="21">
        <v>0</v>
      </c>
      <c r="D39" s="21"/>
      <c r="E39" s="21"/>
      <c r="F39" s="162"/>
      <c r="G39" s="109"/>
    </row>
    <row r="40" spans="1:7" ht="14.25" customHeight="1" thickBot="1">
      <c r="A40" s="153"/>
      <c r="B40" s="42" t="s">
        <v>199</v>
      </c>
      <c r="C40" s="44">
        <v>0</v>
      </c>
      <c r="D40" s="44"/>
      <c r="E40" s="44"/>
      <c r="F40" s="165"/>
      <c r="G40" s="110"/>
    </row>
    <row r="41" spans="1:7" ht="140.25" customHeight="1">
      <c r="A41" s="454" t="s">
        <v>76</v>
      </c>
      <c r="B41" s="455"/>
      <c r="C41" s="132">
        <f>SUM(C43+C44+C45+C46)</f>
        <v>81.075</v>
      </c>
      <c r="D41" s="132">
        <f>SUM(D43+D44+D45+D46)</f>
        <v>49.981</v>
      </c>
      <c r="E41" s="264">
        <f>SUM(D41/C41)*100</f>
        <v>61.64785692260253</v>
      </c>
      <c r="F41" s="439" t="s">
        <v>412</v>
      </c>
      <c r="G41" s="436" t="s">
        <v>156</v>
      </c>
    </row>
    <row r="42" spans="1:7" ht="15" customHeight="1">
      <c r="A42" s="190"/>
      <c r="B42" s="119" t="s">
        <v>202</v>
      </c>
      <c r="C42" s="236"/>
      <c r="D42" s="240"/>
      <c r="E42" s="240"/>
      <c r="F42" s="439"/>
      <c r="G42" s="436"/>
    </row>
    <row r="43" spans="1:7" ht="16.5" customHeight="1">
      <c r="A43" s="94"/>
      <c r="B43" s="22" t="s">
        <v>294</v>
      </c>
      <c r="C43" s="21">
        <v>16.935</v>
      </c>
      <c r="D43" s="270">
        <v>12.188</v>
      </c>
      <c r="E43" s="262">
        <f>SUM(D43/C43)*100</f>
        <v>71.96929436079127</v>
      </c>
      <c r="F43" s="439"/>
      <c r="G43" s="436"/>
    </row>
    <row r="44" spans="1:7" ht="16.5" customHeight="1">
      <c r="A44" s="94"/>
      <c r="B44" s="22" t="s">
        <v>295</v>
      </c>
      <c r="C44" s="21">
        <v>5.004</v>
      </c>
      <c r="D44" s="270">
        <v>7.31</v>
      </c>
      <c r="E44" s="262">
        <f>SUM(D44/C44)*100</f>
        <v>146.08313349320542</v>
      </c>
      <c r="F44" s="439"/>
      <c r="G44" s="436"/>
    </row>
    <row r="45" spans="1:7" ht="14.25" customHeight="1">
      <c r="A45" s="94"/>
      <c r="B45" s="22" t="s">
        <v>296</v>
      </c>
      <c r="C45" s="21">
        <v>8.433</v>
      </c>
      <c r="D45" s="21">
        <v>6.986</v>
      </c>
      <c r="E45" s="262">
        <f>SUM(D45/C45)*100</f>
        <v>82.84121902051464</v>
      </c>
      <c r="F45" s="439"/>
      <c r="G45" s="436"/>
    </row>
    <row r="46" spans="1:7" ht="16.5" customHeight="1" thickBot="1">
      <c r="A46" s="95"/>
      <c r="B46" s="42" t="s">
        <v>199</v>
      </c>
      <c r="C46" s="44">
        <v>50.703</v>
      </c>
      <c r="D46" s="44">
        <v>23.497</v>
      </c>
      <c r="E46" s="265">
        <f>SUM(D46/C46)*100</f>
        <v>46.342425497505076</v>
      </c>
      <c r="F46" s="440"/>
      <c r="G46" s="437"/>
    </row>
    <row r="47" spans="1:7" ht="60" customHeight="1">
      <c r="A47" s="454" t="s">
        <v>77</v>
      </c>
      <c r="B47" s="455"/>
      <c r="C47" s="39">
        <f>SUM(C49+C50)</f>
        <v>0</v>
      </c>
      <c r="D47" s="524"/>
      <c r="E47" s="524"/>
      <c r="F47" s="438" t="s">
        <v>413</v>
      </c>
      <c r="G47" s="435" t="s">
        <v>255</v>
      </c>
    </row>
    <row r="48" spans="1:7" ht="12.75" customHeight="1">
      <c r="A48" s="46"/>
      <c r="B48" s="119" t="s">
        <v>202</v>
      </c>
      <c r="C48" s="161"/>
      <c r="D48" s="525"/>
      <c r="E48" s="525"/>
      <c r="F48" s="439"/>
      <c r="G48" s="436"/>
    </row>
    <row r="49" spans="1:7" ht="14.25" customHeight="1">
      <c r="A49" s="46"/>
      <c r="B49" s="22" t="s">
        <v>295</v>
      </c>
      <c r="C49" s="23">
        <v>0</v>
      </c>
      <c r="D49" s="525"/>
      <c r="E49" s="525"/>
      <c r="F49" s="439"/>
      <c r="G49" s="436"/>
    </row>
    <row r="50" spans="1:7" ht="45.75" customHeight="1" thickBot="1">
      <c r="A50" s="49"/>
      <c r="B50" s="47" t="s">
        <v>296</v>
      </c>
      <c r="C50" s="48">
        <v>0</v>
      </c>
      <c r="D50" s="526"/>
      <c r="E50" s="526"/>
      <c r="F50" s="440"/>
      <c r="G50" s="437"/>
    </row>
    <row r="51" spans="1:7" ht="49.5" customHeight="1">
      <c r="A51" s="454" t="s">
        <v>228</v>
      </c>
      <c r="B51" s="455"/>
      <c r="C51" s="51">
        <f>SUM(C53+C54)</f>
        <v>1.144</v>
      </c>
      <c r="D51" s="51">
        <f>SUM(D53+D54)</f>
        <v>0.679</v>
      </c>
      <c r="E51" s="264">
        <f>SUM(D51/C51)*100</f>
        <v>59.35314685314687</v>
      </c>
      <c r="F51" s="438" t="s">
        <v>413</v>
      </c>
      <c r="G51" s="441" t="s">
        <v>174</v>
      </c>
    </row>
    <row r="52" spans="1:7" ht="17.25" customHeight="1">
      <c r="A52" s="46"/>
      <c r="B52" s="119" t="s">
        <v>202</v>
      </c>
      <c r="C52" s="96"/>
      <c r="D52" s="24"/>
      <c r="E52" s="24"/>
      <c r="F52" s="439"/>
      <c r="G52" s="436"/>
    </row>
    <row r="53" spans="1:7" ht="17.25" customHeight="1">
      <c r="A53" s="46"/>
      <c r="B53" s="22" t="s">
        <v>295</v>
      </c>
      <c r="C53" s="271">
        <v>1.144</v>
      </c>
      <c r="D53" s="150">
        <v>0.319</v>
      </c>
      <c r="E53" s="262">
        <f>SUM(D53/C53)*100</f>
        <v>27.884615384615387</v>
      </c>
      <c r="F53" s="439"/>
      <c r="G53" s="436"/>
    </row>
    <row r="54" spans="1:9" ht="260.25" customHeight="1" thickBot="1">
      <c r="A54" s="49"/>
      <c r="B54" s="47" t="s">
        <v>296</v>
      </c>
      <c r="C54" s="144">
        <v>0</v>
      </c>
      <c r="D54" s="279">
        <v>0.36</v>
      </c>
      <c r="E54" s="266"/>
      <c r="F54" s="440"/>
      <c r="G54" s="437"/>
      <c r="I54" s="291"/>
    </row>
    <row r="55" spans="1:9" ht="399.75" customHeight="1">
      <c r="A55" s="580"/>
      <c r="B55" s="533"/>
      <c r="C55" s="443"/>
      <c r="D55" s="445"/>
      <c r="E55" s="447"/>
      <c r="F55" s="438"/>
      <c r="G55" s="441" t="s">
        <v>157</v>
      </c>
      <c r="I55" s="291"/>
    </row>
    <row r="56" spans="1:9" ht="64.5" customHeight="1" thickBot="1">
      <c r="A56" s="581"/>
      <c r="B56" s="579"/>
      <c r="C56" s="444"/>
      <c r="D56" s="446"/>
      <c r="E56" s="448"/>
      <c r="F56" s="440"/>
      <c r="G56" s="442"/>
      <c r="I56" s="291"/>
    </row>
    <row r="57" spans="1:7" ht="30" customHeight="1">
      <c r="A57" s="419" t="s">
        <v>78</v>
      </c>
      <c r="B57" s="420"/>
      <c r="C57" s="106">
        <f>SUM(C59)</f>
        <v>0</v>
      </c>
      <c r="D57" s="403"/>
      <c r="E57" s="403"/>
      <c r="F57" s="519" t="s">
        <v>158</v>
      </c>
      <c r="G57" s="398" t="s">
        <v>149</v>
      </c>
    </row>
    <row r="58" spans="1:7" ht="18" customHeight="1">
      <c r="A58" s="149"/>
      <c r="B58" s="22" t="s">
        <v>202</v>
      </c>
      <c r="C58" s="24"/>
      <c r="D58" s="404"/>
      <c r="E58" s="404"/>
      <c r="F58" s="520"/>
      <c r="G58" s="424"/>
    </row>
    <row r="59" spans="1:7" ht="147.75" customHeight="1" thickBot="1">
      <c r="A59" s="153"/>
      <c r="B59" s="47" t="s">
        <v>295</v>
      </c>
      <c r="C59" s="144">
        <v>0</v>
      </c>
      <c r="D59" s="405"/>
      <c r="E59" s="405"/>
      <c r="F59" s="521"/>
      <c r="G59" s="429"/>
    </row>
    <row r="60" spans="1:7" ht="62.25" customHeight="1">
      <c r="A60" s="454" t="s">
        <v>79</v>
      </c>
      <c r="B60" s="455"/>
      <c r="C60" s="106">
        <f>SUM(C62)</f>
        <v>0</v>
      </c>
      <c r="D60" s="403"/>
      <c r="E60" s="403"/>
      <c r="F60" s="519" t="s">
        <v>159</v>
      </c>
      <c r="G60" s="435" t="s">
        <v>255</v>
      </c>
    </row>
    <row r="61" spans="1:7" ht="12.75" customHeight="1">
      <c r="A61" s="149"/>
      <c r="B61" s="22" t="s">
        <v>202</v>
      </c>
      <c r="C61" s="23"/>
      <c r="D61" s="404"/>
      <c r="E61" s="404"/>
      <c r="F61" s="520"/>
      <c r="G61" s="436"/>
    </row>
    <row r="62" spans="1:7" ht="153.75" customHeight="1" thickBot="1">
      <c r="A62" s="153"/>
      <c r="B62" s="47" t="s">
        <v>295</v>
      </c>
      <c r="C62" s="144">
        <v>0</v>
      </c>
      <c r="D62" s="405"/>
      <c r="E62" s="405"/>
      <c r="F62" s="521"/>
      <c r="G62" s="437"/>
    </row>
    <row r="63" spans="1:7" ht="81" customHeight="1">
      <c r="A63" s="463" t="s">
        <v>216</v>
      </c>
      <c r="B63" s="464"/>
      <c r="C63" s="106">
        <f>SUM(C65)</f>
        <v>0</v>
      </c>
      <c r="D63" s="168"/>
      <c r="E63" s="168"/>
      <c r="F63" s="492" t="s">
        <v>193</v>
      </c>
      <c r="G63" s="435" t="s">
        <v>255</v>
      </c>
    </row>
    <row r="64" spans="1:7" ht="21.75" customHeight="1" thickBot="1">
      <c r="A64" s="153"/>
      <c r="B64" s="47" t="s">
        <v>202</v>
      </c>
      <c r="C64" s="43"/>
      <c r="D64" s="37"/>
      <c r="E64" s="37"/>
      <c r="F64" s="493"/>
      <c r="G64" s="437"/>
    </row>
    <row r="65" spans="1:7" ht="378" customHeight="1" thickBot="1">
      <c r="A65" s="191"/>
      <c r="B65" s="293" t="s">
        <v>295</v>
      </c>
      <c r="C65" s="294">
        <f>SUM(C67)</f>
        <v>0</v>
      </c>
      <c r="D65" s="192"/>
      <c r="E65" s="192"/>
      <c r="F65" s="502"/>
      <c r="G65" s="137"/>
    </row>
    <row r="66" spans="1:7" ht="83.25" customHeight="1">
      <c r="A66" s="419" t="s">
        <v>321</v>
      </c>
      <c r="B66" s="420"/>
      <c r="C66" s="193">
        <f>SUM(C68)</f>
        <v>0</v>
      </c>
      <c r="D66" s="403"/>
      <c r="E66" s="403"/>
      <c r="F66" s="493" t="s">
        <v>414</v>
      </c>
      <c r="G66" s="436" t="s">
        <v>255</v>
      </c>
    </row>
    <row r="67" spans="1:7" ht="17.25" customHeight="1">
      <c r="A67" s="94"/>
      <c r="B67" s="119" t="s">
        <v>202</v>
      </c>
      <c r="C67" s="161"/>
      <c r="D67" s="404"/>
      <c r="E67" s="404"/>
      <c r="F67" s="493"/>
      <c r="G67" s="436"/>
    </row>
    <row r="68" spans="1:7" ht="133.5" customHeight="1" thickBot="1">
      <c r="A68" s="95"/>
      <c r="B68" s="47" t="s">
        <v>295</v>
      </c>
      <c r="C68" s="144">
        <v>0</v>
      </c>
      <c r="D68" s="405"/>
      <c r="E68" s="405"/>
      <c r="F68" s="502"/>
      <c r="G68" s="437"/>
    </row>
    <row r="69" spans="1:7" ht="81" customHeight="1">
      <c r="A69" s="454" t="s">
        <v>224</v>
      </c>
      <c r="B69" s="455"/>
      <c r="C69" s="50">
        <f>SUM(C71)</f>
        <v>0</v>
      </c>
      <c r="D69" s="426"/>
      <c r="E69" s="426"/>
      <c r="F69" s="438" t="s">
        <v>160</v>
      </c>
      <c r="G69" s="435" t="s">
        <v>255</v>
      </c>
    </row>
    <row r="70" spans="1:7" ht="16.5" customHeight="1">
      <c r="A70" s="120"/>
      <c r="B70" s="99" t="s">
        <v>202</v>
      </c>
      <c r="C70" s="161"/>
      <c r="D70" s="427"/>
      <c r="E70" s="427"/>
      <c r="F70" s="439"/>
      <c r="G70" s="436"/>
    </row>
    <row r="71" spans="1:7" ht="95.25" customHeight="1" thickBot="1">
      <c r="A71" s="121"/>
      <c r="B71" s="165" t="s">
        <v>295</v>
      </c>
      <c r="C71" s="85">
        <v>0</v>
      </c>
      <c r="D71" s="428"/>
      <c r="E71" s="428"/>
      <c r="F71" s="440"/>
      <c r="G71" s="437"/>
    </row>
    <row r="72" spans="1:7" ht="69" customHeight="1">
      <c r="A72" s="454" t="s">
        <v>73</v>
      </c>
      <c r="B72" s="455"/>
      <c r="C72" s="51">
        <f>SUM(C74)</f>
        <v>0.01</v>
      </c>
      <c r="D72" s="50">
        <f>SUM(D74)</f>
        <v>0.011</v>
      </c>
      <c r="E72" s="264">
        <f>SUM(D72/C72)*100</f>
        <v>109.99999999999999</v>
      </c>
      <c r="F72" s="438" t="s">
        <v>160</v>
      </c>
      <c r="G72" s="435" t="s">
        <v>175</v>
      </c>
    </row>
    <row r="73" spans="1:7" ht="21" customHeight="1">
      <c r="A73" s="120"/>
      <c r="B73" s="99" t="s">
        <v>202</v>
      </c>
      <c r="C73" s="96"/>
      <c r="D73" s="24"/>
      <c r="E73" s="24"/>
      <c r="F73" s="439"/>
      <c r="G73" s="436"/>
    </row>
    <row r="74" spans="1:7" ht="141.75" customHeight="1" thickBot="1">
      <c r="A74" s="121"/>
      <c r="B74" s="105" t="s">
        <v>295</v>
      </c>
      <c r="C74" s="45">
        <v>0.01</v>
      </c>
      <c r="D74" s="44">
        <v>0.011</v>
      </c>
      <c r="E74" s="266">
        <f>SUM(D74/C74)*100</f>
        <v>109.99999999999999</v>
      </c>
      <c r="F74" s="440"/>
      <c r="G74" s="437"/>
    </row>
    <row r="75" spans="1:7" ht="96" customHeight="1">
      <c r="A75" s="419" t="s">
        <v>74</v>
      </c>
      <c r="B75" s="420"/>
      <c r="C75" s="66">
        <f>SUM(C77+C78+C79)</f>
        <v>0</v>
      </c>
      <c r="D75" s="449"/>
      <c r="E75" s="449"/>
      <c r="F75" s="438" t="s">
        <v>204</v>
      </c>
      <c r="G75" s="548" t="s">
        <v>255</v>
      </c>
    </row>
    <row r="76" spans="1:7" ht="13.5" customHeight="1">
      <c r="A76" s="149"/>
      <c r="B76" s="22" t="s">
        <v>202</v>
      </c>
      <c r="C76" s="223"/>
      <c r="D76" s="450"/>
      <c r="E76" s="450"/>
      <c r="F76" s="439"/>
      <c r="G76" s="538"/>
    </row>
    <row r="77" spans="1:7" ht="13.5" customHeight="1">
      <c r="A77" s="149"/>
      <c r="B77" s="22" t="s">
        <v>295</v>
      </c>
      <c r="C77" s="24">
        <v>0</v>
      </c>
      <c r="D77" s="450"/>
      <c r="E77" s="450"/>
      <c r="F77" s="439"/>
      <c r="G77" s="538"/>
    </row>
    <row r="78" spans="1:7" ht="16.5" customHeight="1">
      <c r="A78" s="149"/>
      <c r="B78" s="22" t="s">
        <v>296</v>
      </c>
      <c r="C78" s="24">
        <v>0</v>
      </c>
      <c r="D78" s="406"/>
      <c r="E78" s="406"/>
      <c r="F78" s="439"/>
      <c r="G78" s="538"/>
    </row>
    <row r="79" spans="1:7" ht="70.5" customHeight="1" thickBot="1">
      <c r="A79" s="153"/>
      <c r="B79" s="47" t="s">
        <v>199</v>
      </c>
      <c r="C79" s="144">
        <v>0</v>
      </c>
      <c r="D79" s="444"/>
      <c r="E79" s="444"/>
      <c r="F79" s="440"/>
      <c r="G79" s="549"/>
    </row>
    <row r="80" spans="1:7" ht="107.25" customHeight="1">
      <c r="A80" s="454" t="s">
        <v>211</v>
      </c>
      <c r="B80" s="455"/>
      <c r="C80" s="40">
        <f>SUM(C82+C83+C84)</f>
        <v>34.93</v>
      </c>
      <c r="D80" s="40">
        <f>SUM(D82+D83+D84)</f>
        <v>42.433</v>
      </c>
      <c r="E80" s="292">
        <f>SUM(D80/C80)*100</f>
        <v>121.4801030632694</v>
      </c>
      <c r="F80" s="438" t="s">
        <v>204</v>
      </c>
      <c r="G80" s="518" t="s">
        <v>177</v>
      </c>
    </row>
    <row r="81" spans="1:7" ht="54" customHeight="1">
      <c r="A81" s="452"/>
      <c r="B81" s="22" t="s">
        <v>202</v>
      </c>
      <c r="C81" s="223"/>
      <c r="D81" s="240"/>
      <c r="E81" s="240"/>
      <c r="F81" s="439"/>
      <c r="G81" s="433"/>
    </row>
    <row r="82" spans="1:7" ht="48" customHeight="1">
      <c r="A82" s="373"/>
      <c r="B82" s="22" t="s">
        <v>295</v>
      </c>
      <c r="C82" s="24">
        <v>30.775</v>
      </c>
      <c r="D82" s="25">
        <v>39.12</v>
      </c>
      <c r="E82" s="263">
        <f>SUM(D82/C82)*100</f>
        <v>127.1161657189277</v>
      </c>
      <c r="F82" s="439"/>
      <c r="G82" s="433"/>
    </row>
    <row r="83" spans="1:7" ht="75" customHeight="1">
      <c r="A83" s="373"/>
      <c r="B83" s="22" t="s">
        <v>296</v>
      </c>
      <c r="C83" s="24">
        <v>0.85</v>
      </c>
      <c r="D83" s="25">
        <v>0.753</v>
      </c>
      <c r="E83" s="263">
        <f>SUM(D83/C83)*100</f>
        <v>88.58823529411765</v>
      </c>
      <c r="F83" s="439"/>
      <c r="G83" s="433"/>
    </row>
    <row r="84" spans="1:7" ht="17.25" customHeight="1">
      <c r="A84" s="373"/>
      <c r="B84" s="459" t="s">
        <v>199</v>
      </c>
      <c r="C84" s="461">
        <v>3.305</v>
      </c>
      <c r="D84" s="395">
        <v>2.56</v>
      </c>
      <c r="E84" s="391">
        <f>SUM(D84/C84)*100</f>
        <v>77.45839636913767</v>
      </c>
      <c r="F84" s="439"/>
      <c r="G84" s="430" t="s">
        <v>176</v>
      </c>
    </row>
    <row r="85" spans="1:7" ht="85.5" customHeight="1" thickBot="1">
      <c r="A85" s="453"/>
      <c r="B85" s="460"/>
      <c r="C85" s="462"/>
      <c r="D85" s="396"/>
      <c r="E85" s="392"/>
      <c r="F85" s="440"/>
      <c r="G85" s="431"/>
    </row>
    <row r="86" spans="1:7" ht="62.25" customHeight="1">
      <c r="A86" s="419" t="s">
        <v>212</v>
      </c>
      <c r="B86" s="420"/>
      <c r="C86" s="131">
        <f>SUM(C88+C89)</f>
        <v>0</v>
      </c>
      <c r="D86" s="406"/>
      <c r="E86" s="393"/>
      <c r="F86" s="439" t="s">
        <v>204</v>
      </c>
      <c r="G86" s="433" t="s">
        <v>255</v>
      </c>
    </row>
    <row r="87" spans="1:7" ht="12.75" customHeight="1">
      <c r="A87" s="74"/>
      <c r="B87" s="119" t="s">
        <v>202</v>
      </c>
      <c r="C87" s="235"/>
      <c r="D87" s="406"/>
      <c r="E87" s="393"/>
      <c r="F87" s="439"/>
      <c r="G87" s="433"/>
    </row>
    <row r="88" spans="1:7" ht="13.5" customHeight="1">
      <c r="A88" s="74"/>
      <c r="B88" s="22" t="s">
        <v>42</v>
      </c>
      <c r="C88" s="24">
        <v>0</v>
      </c>
      <c r="D88" s="406"/>
      <c r="E88" s="393"/>
      <c r="F88" s="439"/>
      <c r="G88" s="433"/>
    </row>
    <row r="89" spans="1:7" ht="12" customHeight="1" thickBot="1">
      <c r="A89" s="75"/>
      <c r="B89" s="42" t="s">
        <v>295</v>
      </c>
      <c r="C89" s="44">
        <v>0</v>
      </c>
      <c r="D89" s="444"/>
      <c r="E89" s="394"/>
      <c r="F89" s="440"/>
      <c r="G89" s="434"/>
    </row>
    <row r="90" spans="1:7" ht="62.25" customHeight="1">
      <c r="A90" s="419" t="s">
        <v>322</v>
      </c>
      <c r="B90" s="420"/>
      <c r="C90" s="131">
        <f>SUM(C92+C93)</f>
        <v>0</v>
      </c>
      <c r="D90" s="449"/>
      <c r="E90" s="449"/>
      <c r="F90" s="438" t="s">
        <v>204</v>
      </c>
      <c r="G90" s="433" t="s">
        <v>255</v>
      </c>
    </row>
    <row r="91" spans="1:7" ht="15.75" customHeight="1">
      <c r="A91" s="74"/>
      <c r="B91" s="119" t="s">
        <v>202</v>
      </c>
      <c r="C91" s="235"/>
      <c r="D91" s="450"/>
      <c r="E91" s="450"/>
      <c r="F91" s="439"/>
      <c r="G91" s="433"/>
    </row>
    <row r="92" spans="1:7" ht="14.25" customHeight="1">
      <c r="A92" s="74"/>
      <c r="B92" s="22" t="s">
        <v>42</v>
      </c>
      <c r="C92" s="24">
        <v>0</v>
      </c>
      <c r="D92" s="450"/>
      <c r="E92" s="450"/>
      <c r="F92" s="439"/>
      <c r="G92" s="433"/>
    </row>
    <row r="93" spans="1:7" ht="16.5" customHeight="1" thickBot="1">
      <c r="A93" s="75"/>
      <c r="B93" s="42" t="s">
        <v>295</v>
      </c>
      <c r="C93" s="44">
        <v>0</v>
      </c>
      <c r="D93" s="451"/>
      <c r="E93" s="451"/>
      <c r="F93" s="440"/>
      <c r="G93" s="434"/>
    </row>
    <row r="94" spans="1:7" ht="63.75" customHeight="1">
      <c r="A94" s="419" t="s">
        <v>213</v>
      </c>
      <c r="B94" s="420"/>
      <c r="C94" s="66">
        <f>SUM(C96)</f>
        <v>0</v>
      </c>
      <c r="D94" s="449"/>
      <c r="E94" s="449"/>
      <c r="F94" s="438" t="s">
        <v>204</v>
      </c>
      <c r="G94" s="432" t="s">
        <v>255</v>
      </c>
    </row>
    <row r="95" spans="1:7" ht="12.75" customHeight="1">
      <c r="A95" s="74"/>
      <c r="B95" s="119" t="s">
        <v>202</v>
      </c>
      <c r="C95" s="235"/>
      <c r="D95" s="450"/>
      <c r="E95" s="450"/>
      <c r="F95" s="439"/>
      <c r="G95" s="433"/>
    </row>
    <row r="96" spans="1:7" ht="13.5" customHeight="1" thickBot="1">
      <c r="A96" s="75"/>
      <c r="B96" s="42" t="s">
        <v>295</v>
      </c>
      <c r="C96" s="44">
        <v>0</v>
      </c>
      <c r="D96" s="451"/>
      <c r="E96" s="451"/>
      <c r="F96" s="440"/>
      <c r="G96" s="434"/>
    </row>
    <row r="97" spans="1:7" ht="60" customHeight="1">
      <c r="A97" s="419" t="s">
        <v>276</v>
      </c>
      <c r="B97" s="420"/>
      <c r="C97" s="106">
        <f>SUM(C100)</f>
        <v>0</v>
      </c>
      <c r="D97" s="50">
        <f>SUM(D99+D100)</f>
        <v>6.944</v>
      </c>
      <c r="E97" s="264"/>
      <c r="F97" s="438" t="s">
        <v>204</v>
      </c>
      <c r="G97" s="518" t="s">
        <v>178</v>
      </c>
    </row>
    <row r="98" spans="1:7" ht="15.75" customHeight="1">
      <c r="A98" s="74"/>
      <c r="B98" s="119" t="s">
        <v>202</v>
      </c>
      <c r="C98" s="361"/>
      <c r="D98" s="24"/>
      <c r="E98" s="24"/>
      <c r="F98" s="439"/>
      <c r="G98" s="433"/>
    </row>
    <row r="99" spans="1:7" ht="15.75" customHeight="1">
      <c r="A99" s="74"/>
      <c r="B99" s="22" t="s">
        <v>42</v>
      </c>
      <c r="C99" s="362">
        <v>0</v>
      </c>
      <c r="D99" s="150">
        <v>5.467</v>
      </c>
      <c r="E99" s="150"/>
      <c r="F99" s="439"/>
      <c r="G99" s="433"/>
    </row>
    <row r="100" spans="1:7" ht="190.5" customHeight="1" thickBot="1">
      <c r="A100" s="75"/>
      <c r="B100" s="42" t="s">
        <v>295</v>
      </c>
      <c r="C100" s="107">
        <v>0</v>
      </c>
      <c r="D100" s="44">
        <v>1.477</v>
      </c>
      <c r="E100" s="266"/>
      <c r="F100" s="440"/>
      <c r="G100" s="434"/>
    </row>
    <row r="101" spans="1:7" ht="120.75" customHeight="1" thickBot="1">
      <c r="A101" s="74"/>
      <c r="B101" s="99"/>
      <c r="C101" s="214"/>
      <c r="D101" s="252"/>
      <c r="E101" s="363"/>
      <c r="F101" s="3"/>
      <c r="G101" s="287" t="s">
        <v>389</v>
      </c>
    </row>
    <row r="102" spans="1:7" ht="78" customHeight="1">
      <c r="A102" s="419" t="s">
        <v>214</v>
      </c>
      <c r="B102" s="420"/>
      <c r="C102" s="66">
        <f>SUM(C104+C105)</f>
        <v>0</v>
      </c>
      <c r="D102" s="449"/>
      <c r="E102" s="449"/>
      <c r="F102" s="438"/>
      <c r="G102" s="548" t="s">
        <v>255</v>
      </c>
    </row>
    <row r="103" spans="1:7" ht="13.5" customHeight="1">
      <c r="A103" s="452"/>
      <c r="B103" s="22" t="s">
        <v>202</v>
      </c>
      <c r="C103" s="223"/>
      <c r="D103" s="450"/>
      <c r="E103" s="450"/>
      <c r="F103" s="439"/>
      <c r="G103" s="538"/>
    </row>
    <row r="104" spans="1:7" ht="14.25" customHeight="1">
      <c r="A104" s="373"/>
      <c r="B104" s="22" t="s">
        <v>295</v>
      </c>
      <c r="C104" s="23">
        <v>0</v>
      </c>
      <c r="D104" s="450"/>
      <c r="E104" s="450"/>
      <c r="F104" s="439"/>
      <c r="G104" s="538"/>
    </row>
    <row r="105" spans="1:7" ht="15.75" customHeight="1" thickBot="1">
      <c r="A105" s="453"/>
      <c r="B105" s="105" t="s">
        <v>199</v>
      </c>
      <c r="C105" s="107">
        <v>0</v>
      </c>
      <c r="D105" s="451"/>
      <c r="E105" s="451"/>
      <c r="F105" s="440"/>
      <c r="G105" s="549"/>
    </row>
    <row r="106" spans="1:7" ht="78.75" customHeight="1">
      <c r="A106" s="419" t="s">
        <v>215</v>
      </c>
      <c r="B106" s="420"/>
      <c r="C106" s="51">
        <f>SUM(C108)</f>
        <v>0.029</v>
      </c>
      <c r="D106" s="50">
        <f>SUM(D108)</f>
        <v>0.063</v>
      </c>
      <c r="E106" s="264">
        <f>SUM(D106/C106)*100</f>
        <v>217.24137931034483</v>
      </c>
      <c r="F106" s="438"/>
      <c r="G106" s="537" t="s">
        <v>390</v>
      </c>
    </row>
    <row r="107" spans="1:7" ht="13.5" customHeight="1">
      <c r="A107" s="188"/>
      <c r="B107" s="108" t="s">
        <v>202</v>
      </c>
      <c r="C107" s="195"/>
      <c r="D107" s="24"/>
      <c r="E107" s="24"/>
      <c r="F107" s="439"/>
      <c r="G107" s="538"/>
    </row>
    <row r="108" spans="1:7" ht="15" customHeight="1" thickBot="1">
      <c r="A108" s="194"/>
      <c r="B108" s="108" t="s">
        <v>295</v>
      </c>
      <c r="C108" s="24">
        <v>0.029</v>
      </c>
      <c r="D108" s="44">
        <v>0.063</v>
      </c>
      <c r="E108" s="266">
        <f>SUM(D108/C108)*100</f>
        <v>217.24137931034483</v>
      </c>
      <c r="F108" s="439"/>
      <c r="G108" s="538"/>
    </row>
    <row r="109" spans="1:7" ht="97.5" customHeight="1">
      <c r="A109" s="419" t="s">
        <v>0</v>
      </c>
      <c r="B109" s="420"/>
      <c r="C109" s="106">
        <f>SUM(C111)</f>
        <v>0</v>
      </c>
      <c r="D109" s="403"/>
      <c r="E109" s="403"/>
      <c r="F109" s="438"/>
      <c r="G109" s="432" t="s">
        <v>255</v>
      </c>
    </row>
    <row r="110" spans="1:7" ht="15" customHeight="1">
      <c r="A110" s="452"/>
      <c r="B110" s="22" t="s">
        <v>202</v>
      </c>
      <c r="C110" s="223"/>
      <c r="D110" s="404"/>
      <c r="E110" s="404"/>
      <c r="F110" s="439"/>
      <c r="G110" s="433"/>
    </row>
    <row r="111" spans="1:7" ht="15" customHeight="1" thickBot="1">
      <c r="A111" s="453"/>
      <c r="B111" s="42" t="s">
        <v>295</v>
      </c>
      <c r="C111" s="43">
        <v>0</v>
      </c>
      <c r="D111" s="405"/>
      <c r="E111" s="405"/>
      <c r="F111" s="440"/>
      <c r="G111" s="434"/>
    </row>
    <row r="112" spans="1:7" ht="94.5" customHeight="1">
      <c r="A112" s="419" t="s">
        <v>221</v>
      </c>
      <c r="B112" s="420"/>
      <c r="C112" s="106">
        <f>SUM(C114)</f>
        <v>0</v>
      </c>
      <c r="D112" s="51">
        <f>SUM(D114)</f>
        <v>0.954</v>
      </c>
      <c r="E112" s="106"/>
      <c r="F112" s="438"/>
      <c r="G112" s="432" t="s">
        <v>391</v>
      </c>
    </row>
    <row r="113" spans="1:7" ht="13.5" customHeight="1">
      <c r="A113" s="452"/>
      <c r="B113" s="22" t="s">
        <v>202</v>
      </c>
      <c r="C113" s="223"/>
      <c r="D113" s="223"/>
      <c r="E113" s="364"/>
      <c r="F113" s="439"/>
      <c r="G113" s="433"/>
    </row>
    <row r="114" spans="1:7" ht="15.75" customHeight="1" thickBot="1">
      <c r="A114" s="453"/>
      <c r="B114" s="42" t="s">
        <v>295</v>
      </c>
      <c r="C114" s="43">
        <v>0</v>
      </c>
      <c r="D114" s="43">
        <v>0.954</v>
      </c>
      <c r="E114" s="365"/>
      <c r="F114" s="440"/>
      <c r="G114" s="434"/>
    </row>
    <row r="115" spans="1:7" ht="15" customHeight="1">
      <c r="A115" s="470" t="s">
        <v>450</v>
      </c>
      <c r="B115" s="471"/>
      <c r="C115" s="196">
        <f>SUM(C117+C118+C119+C120)</f>
        <v>157.92</v>
      </c>
      <c r="D115" s="196">
        <f>SUM(D117+D118+D119+D120)</f>
        <v>105.66300000000001</v>
      </c>
      <c r="E115" s="264">
        <f>SUM(D115/C115)*100</f>
        <v>66.90919452887539</v>
      </c>
      <c r="F115" s="30"/>
      <c r="G115" s="56"/>
    </row>
    <row r="116" spans="1:7" ht="13.5" customHeight="1">
      <c r="A116" s="74"/>
      <c r="B116" s="116" t="s">
        <v>202</v>
      </c>
      <c r="C116" s="237"/>
      <c r="D116" s="237"/>
      <c r="E116" s="240"/>
      <c r="F116" s="3"/>
      <c r="G116" s="57"/>
    </row>
    <row r="117" spans="1:7" ht="12.75" customHeight="1">
      <c r="A117" s="74"/>
      <c r="B117" s="28" t="s">
        <v>294</v>
      </c>
      <c r="C117" s="197">
        <f>SUM(C22+C29+C37+C43+C88+C92)</f>
        <v>16.935</v>
      </c>
      <c r="D117" s="197">
        <f>SUM(D22+D29+D37+D43+D88+D92+D99)</f>
        <v>17.655</v>
      </c>
      <c r="E117" s="267">
        <f>SUM(D117/C117)*100</f>
        <v>104.25155004428699</v>
      </c>
      <c r="F117" s="3"/>
      <c r="G117" s="57"/>
    </row>
    <row r="118" spans="1:7" ht="13.5" customHeight="1">
      <c r="A118" s="74"/>
      <c r="B118" s="28" t="s">
        <v>295</v>
      </c>
      <c r="C118" s="197">
        <f>SUM(C23+C30+C38+C44+C49+C53+C59+C62+C65+C68+C71+C74+C77+C82+C89+C93+C96+C104+C108+C114)</f>
        <v>77.69399999999999</v>
      </c>
      <c r="D118" s="197">
        <f>SUM(D23+D30+D38+D44+D49+D53+D59+D62+D65+D68+D71+D74+D77+D82+D89+D93+D100+D104+D108+D114)</f>
        <v>53.852</v>
      </c>
      <c r="E118" s="267">
        <f>SUM(D118/C118)*100</f>
        <v>69.31294565860942</v>
      </c>
      <c r="F118" s="3"/>
      <c r="G118" s="57"/>
    </row>
    <row r="119" spans="1:7" ht="15" customHeight="1">
      <c r="A119" s="74"/>
      <c r="B119" s="28" t="s">
        <v>296</v>
      </c>
      <c r="C119" s="197">
        <f>SUM(C39+C45+C50+C78+C83)</f>
        <v>9.283</v>
      </c>
      <c r="D119" s="197">
        <f>SUM(D39+D45+D50+D54+D78+D83)</f>
        <v>8.099</v>
      </c>
      <c r="E119" s="267">
        <f>SUM(D119/C119)*100</f>
        <v>87.24550253150922</v>
      </c>
      <c r="F119" s="3"/>
      <c r="G119" s="57"/>
    </row>
    <row r="120" spans="1:7" ht="17.25" customHeight="1" thickBot="1">
      <c r="A120" s="75"/>
      <c r="B120" s="58" t="s">
        <v>199</v>
      </c>
      <c r="C120" s="198">
        <f>SUM(C40+C46+C79+C84+C105)</f>
        <v>54.008</v>
      </c>
      <c r="D120" s="198">
        <f>SUM(D40+D46+D79+D84+D105)</f>
        <v>26.057</v>
      </c>
      <c r="E120" s="268">
        <f>SUM(D120/C120)*100</f>
        <v>48.24655606576803</v>
      </c>
      <c r="F120" s="31"/>
      <c r="G120" s="59"/>
    </row>
    <row r="121" spans="1:7" ht="14.25" customHeight="1" thickBot="1">
      <c r="A121" s="515" t="s">
        <v>236</v>
      </c>
      <c r="B121" s="516"/>
      <c r="C121" s="516"/>
      <c r="D121" s="516"/>
      <c r="E121" s="516"/>
      <c r="F121" s="516"/>
      <c r="G121" s="517"/>
    </row>
    <row r="122" spans="1:7" ht="19.5" customHeight="1" thickBot="1">
      <c r="A122" s="478" t="s">
        <v>248</v>
      </c>
      <c r="B122" s="479"/>
      <c r="C122" s="479"/>
      <c r="D122" s="479"/>
      <c r="E122" s="479"/>
      <c r="F122" s="479"/>
      <c r="G122" s="480"/>
    </row>
    <row r="123" spans="1:7" ht="49.5" customHeight="1">
      <c r="A123" s="454" t="s">
        <v>222</v>
      </c>
      <c r="B123" s="455"/>
      <c r="C123" s="366">
        <f>SUM(C125)</f>
        <v>0</v>
      </c>
      <c r="D123" s="152">
        <f>SUM(D125)</f>
        <v>0.04</v>
      </c>
      <c r="E123" s="366"/>
      <c r="F123" s="539"/>
      <c r="G123" s="436" t="s">
        <v>339</v>
      </c>
    </row>
    <row r="124" spans="1:7" ht="19.5" customHeight="1">
      <c r="A124" s="452"/>
      <c r="B124" s="22" t="s">
        <v>202</v>
      </c>
      <c r="C124" s="223"/>
      <c r="D124" s="223"/>
      <c r="E124" s="364"/>
      <c r="F124" s="540"/>
      <c r="G124" s="436"/>
    </row>
    <row r="125" spans="1:7" ht="19.5" customHeight="1" thickBot="1">
      <c r="A125" s="453"/>
      <c r="B125" s="42" t="s">
        <v>295</v>
      </c>
      <c r="C125" s="43">
        <v>0</v>
      </c>
      <c r="D125" s="55">
        <v>0.04</v>
      </c>
      <c r="E125" s="367"/>
      <c r="F125" s="541"/>
      <c r="G125" s="437"/>
    </row>
    <row r="126" spans="1:7" ht="33" customHeight="1">
      <c r="A126" s="419" t="s">
        <v>1</v>
      </c>
      <c r="B126" s="420"/>
      <c r="C126" s="253">
        <f>SUM(C128)</f>
        <v>0</v>
      </c>
      <c r="D126" s="450"/>
      <c r="E126" s="450"/>
      <c r="F126" s="439" t="s">
        <v>297</v>
      </c>
      <c r="G126" s="436" t="s">
        <v>115</v>
      </c>
    </row>
    <row r="127" spans="1:7" ht="14.25" customHeight="1">
      <c r="A127" s="401"/>
      <c r="B127" s="22" t="s">
        <v>202</v>
      </c>
      <c r="C127" s="133"/>
      <c r="D127" s="450"/>
      <c r="E127" s="450"/>
      <c r="F127" s="439"/>
      <c r="G127" s="436"/>
    </row>
    <row r="128" spans="1:7" ht="15.75" customHeight="1" thickBot="1">
      <c r="A128" s="402"/>
      <c r="B128" s="62" t="s">
        <v>200</v>
      </c>
      <c r="C128" s="129">
        <v>0</v>
      </c>
      <c r="D128" s="451"/>
      <c r="E128" s="451"/>
      <c r="F128" s="440"/>
      <c r="G128" s="437"/>
    </row>
    <row r="129" spans="1:7" ht="33.75" customHeight="1">
      <c r="A129" s="419" t="s">
        <v>2</v>
      </c>
      <c r="B129" s="420"/>
      <c r="C129" s="80">
        <f>SUM(C131)</f>
        <v>0</v>
      </c>
      <c r="D129" s="51">
        <f>SUM(D131)</f>
        <v>45.026</v>
      </c>
      <c r="E129" s="295"/>
      <c r="F129" s="438" t="s">
        <v>297</v>
      </c>
      <c r="G129" s="465" t="s">
        <v>142</v>
      </c>
    </row>
    <row r="130" spans="1:7" ht="13.5" customHeight="1">
      <c r="A130" s="401"/>
      <c r="B130" s="22" t="s">
        <v>202</v>
      </c>
      <c r="C130" s="236"/>
      <c r="D130" s="223"/>
      <c r="E130" s="296"/>
      <c r="F130" s="439"/>
      <c r="G130" s="466"/>
    </row>
    <row r="131" spans="1:7" ht="15" customHeight="1" thickBot="1">
      <c r="A131" s="402"/>
      <c r="B131" s="42" t="s">
        <v>200</v>
      </c>
      <c r="C131" s="200">
        <v>0</v>
      </c>
      <c r="D131" s="55">
        <v>45.026</v>
      </c>
      <c r="E131" s="297"/>
      <c r="F131" s="440"/>
      <c r="G131" s="467"/>
    </row>
    <row r="132" spans="1:7" ht="30.75" customHeight="1">
      <c r="A132" s="419" t="s">
        <v>3</v>
      </c>
      <c r="B132" s="420"/>
      <c r="C132" s="80">
        <f>SUM(C134)</f>
        <v>0</v>
      </c>
      <c r="D132" s="51">
        <f>SUM(D134)</f>
        <v>98.461</v>
      </c>
      <c r="E132" s="295"/>
      <c r="F132" s="438" t="s">
        <v>297</v>
      </c>
      <c r="G132" s="465" t="s">
        <v>143</v>
      </c>
    </row>
    <row r="133" spans="1:7" ht="15" customHeight="1">
      <c r="A133" s="401"/>
      <c r="B133" s="22" t="s">
        <v>202</v>
      </c>
      <c r="C133" s="236"/>
      <c r="D133" s="223"/>
      <c r="E133" s="296"/>
      <c r="F133" s="439"/>
      <c r="G133" s="466"/>
    </row>
    <row r="134" spans="1:7" ht="16.5" customHeight="1" thickBot="1">
      <c r="A134" s="402"/>
      <c r="B134" s="42" t="s">
        <v>200</v>
      </c>
      <c r="C134" s="200">
        <v>0</v>
      </c>
      <c r="D134" s="55">
        <v>98.461</v>
      </c>
      <c r="E134" s="297"/>
      <c r="F134" s="440"/>
      <c r="G134" s="467"/>
    </row>
    <row r="135" spans="1:7" ht="45.75" customHeight="1">
      <c r="A135" s="419" t="s">
        <v>341</v>
      </c>
      <c r="B135" s="420"/>
      <c r="C135" s="80">
        <f>SUM(C137)</f>
        <v>0</v>
      </c>
      <c r="D135" s="51">
        <f>SUM(D137)</f>
        <v>712.565</v>
      </c>
      <c r="E135" s="253"/>
      <c r="F135" s="438" t="s">
        <v>297</v>
      </c>
      <c r="G135" s="435" t="s">
        <v>147</v>
      </c>
    </row>
    <row r="136" spans="1:7" ht="16.5" customHeight="1">
      <c r="A136" s="401"/>
      <c r="B136" s="22" t="s">
        <v>202</v>
      </c>
      <c r="C136" s="236"/>
      <c r="D136" s="223"/>
      <c r="E136" s="253"/>
      <c r="F136" s="439"/>
      <c r="G136" s="436"/>
    </row>
    <row r="137" spans="1:7" ht="16.5" customHeight="1" thickBot="1">
      <c r="A137" s="402"/>
      <c r="B137" s="42" t="s">
        <v>200</v>
      </c>
      <c r="C137" s="200">
        <v>0</v>
      </c>
      <c r="D137" s="55">
        <v>712.565</v>
      </c>
      <c r="E137" s="253"/>
      <c r="F137" s="440"/>
      <c r="G137" s="437"/>
    </row>
    <row r="138" spans="1:7" ht="33.75" customHeight="1">
      <c r="A138" s="419" t="s">
        <v>4</v>
      </c>
      <c r="B138" s="420"/>
      <c r="C138" s="80">
        <f>SUM(C140)</f>
        <v>0</v>
      </c>
      <c r="D138" s="449"/>
      <c r="E138" s="449"/>
      <c r="F138" s="438" t="s">
        <v>290</v>
      </c>
      <c r="G138" s="435" t="s">
        <v>115</v>
      </c>
    </row>
    <row r="139" spans="1:7" ht="15" customHeight="1">
      <c r="A139" s="123"/>
      <c r="B139" s="22" t="s">
        <v>202</v>
      </c>
      <c r="C139" s="161"/>
      <c r="D139" s="450"/>
      <c r="E139" s="450"/>
      <c r="F139" s="439"/>
      <c r="G139" s="436"/>
    </row>
    <row r="140" spans="1:7" ht="17.25" customHeight="1" thickBot="1">
      <c r="A140" s="122"/>
      <c r="B140" s="62" t="s">
        <v>200</v>
      </c>
      <c r="C140" s="129">
        <v>0</v>
      </c>
      <c r="D140" s="451"/>
      <c r="E140" s="451"/>
      <c r="F140" s="440"/>
      <c r="G140" s="437"/>
    </row>
    <row r="141" spans="1:7" ht="46.5" customHeight="1">
      <c r="A141" s="419" t="s">
        <v>5</v>
      </c>
      <c r="B141" s="420"/>
      <c r="C141" s="80">
        <f>SUM(C143)</f>
        <v>0</v>
      </c>
      <c r="D141" s="449"/>
      <c r="E141" s="449"/>
      <c r="F141" s="438" t="s">
        <v>196</v>
      </c>
      <c r="G141" s="435" t="s">
        <v>115</v>
      </c>
    </row>
    <row r="142" spans="1:7" ht="15" customHeight="1">
      <c r="A142" s="123"/>
      <c r="B142" s="22" t="s">
        <v>202</v>
      </c>
      <c r="C142" s="161"/>
      <c r="D142" s="450"/>
      <c r="E142" s="450"/>
      <c r="F142" s="439"/>
      <c r="G142" s="436"/>
    </row>
    <row r="143" spans="1:7" ht="18.75" customHeight="1" thickBot="1">
      <c r="A143" s="122"/>
      <c r="B143" s="62" t="s">
        <v>200</v>
      </c>
      <c r="C143" s="129">
        <v>0</v>
      </c>
      <c r="D143" s="451"/>
      <c r="E143" s="451"/>
      <c r="F143" s="440"/>
      <c r="G143" s="437"/>
    </row>
    <row r="144" spans="1:7" ht="42" customHeight="1">
      <c r="A144" s="419" t="s">
        <v>6</v>
      </c>
      <c r="B144" s="420"/>
      <c r="C144" s="80">
        <f>SUM(C146)</f>
        <v>0</v>
      </c>
      <c r="D144" s="449"/>
      <c r="E144" s="449"/>
      <c r="F144" s="438" t="s">
        <v>196</v>
      </c>
      <c r="G144" s="435" t="s">
        <v>115</v>
      </c>
    </row>
    <row r="145" spans="1:7" ht="13.5" customHeight="1">
      <c r="A145" s="123"/>
      <c r="B145" s="22" t="s">
        <v>202</v>
      </c>
      <c r="C145" s="161"/>
      <c r="D145" s="450"/>
      <c r="E145" s="450"/>
      <c r="F145" s="439"/>
      <c r="G145" s="436"/>
    </row>
    <row r="146" spans="1:7" ht="23.25" customHeight="1" thickBot="1">
      <c r="A146" s="122"/>
      <c r="B146" s="62" t="s">
        <v>200</v>
      </c>
      <c r="C146" s="129">
        <v>0</v>
      </c>
      <c r="D146" s="451"/>
      <c r="E146" s="451"/>
      <c r="F146" s="440"/>
      <c r="G146" s="437"/>
    </row>
    <row r="147" spans="1:7" ht="78.75" customHeight="1">
      <c r="A147" s="419" t="s">
        <v>7</v>
      </c>
      <c r="B147" s="420"/>
      <c r="C147" s="80">
        <f>SUM(C149)</f>
        <v>0</v>
      </c>
      <c r="D147" s="449"/>
      <c r="E147" s="449"/>
      <c r="F147" s="438" t="s">
        <v>196</v>
      </c>
      <c r="G147" s="435" t="s">
        <v>115</v>
      </c>
    </row>
    <row r="148" spans="1:7" ht="16.5" customHeight="1">
      <c r="A148" s="123"/>
      <c r="B148" s="22" t="s">
        <v>202</v>
      </c>
      <c r="C148" s="161"/>
      <c r="D148" s="450"/>
      <c r="E148" s="450"/>
      <c r="F148" s="439"/>
      <c r="G148" s="436"/>
    </row>
    <row r="149" spans="1:7" ht="23.25" customHeight="1" thickBot="1">
      <c r="A149" s="122"/>
      <c r="B149" s="62" t="s">
        <v>200</v>
      </c>
      <c r="C149" s="129">
        <v>0</v>
      </c>
      <c r="D149" s="451"/>
      <c r="E149" s="451"/>
      <c r="F149" s="440"/>
      <c r="G149" s="437"/>
    </row>
    <row r="150" spans="1:7" ht="33.75" customHeight="1">
      <c r="A150" s="419" t="s">
        <v>8</v>
      </c>
      <c r="B150" s="420"/>
      <c r="C150" s="80">
        <f>SUM(C152)</f>
        <v>0</v>
      </c>
      <c r="D150" s="449"/>
      <c r="E150" s="449"/>
      <c r="F150" s="438" t="s">
        <v>196</v>
      </c>
      <c r="G150" s="435" t="s">
        <v>115</v>
      </c>
    </row>
    <row r="151" spans="1:7" ht="14.25" customHeight="1">
      <c r="A151" s="123"/>
      <c r="B151" s="22" t="s">
        <v>202</v>
      </c>
      <c r="C151" s="161"/>
      <c r="D151" s="450"/>
      <c r="E151" s="450"/>
      <c r="F151" s="439"/>
      <c r="G151" s="436"/>
    </row>
    <row r="152" spans="1:7" ht="33.75" customHeight="1" thickBot="1">
      <c r="A152" s="122"/>
      <c r="B152" s="62" t="s">
        <v>200</v>
      </c>
      <c r="C152" s="129">
        <v>0</v>
      </c>
      <c r="D152" s="451"/>
      <c r="E152" s="451"/>
      <c r="F152" s="440"/>
      <c r="G152" s="437"/>
    </row>
    <row r="153" spans="1:7" ht="32.25" customHeight="1">
      <c r="A153" s="419" t="s">
        <v>9</v>
      </c>
      <c r="B153" s="420"/>
      <c r="C153" s="80">
        <f>SUM(C155)</f>
        <v>0</v>
      </c>
      <c r="D153" s="449"/>
      <c r="E153" s="449"/>
      <c r="F153" s="438" t="s">
        <v>291</v>
      </c>
      <c r="G153" s="435" t="s">
        <v>115</v>
      </c>
    </row>
    <row r="154" spans="1:7" ht="17.25" customHeight="1">
      <c r="A154" s="124"/>
      <c r="B154" s="22" t="s">
        <v>202</v>
      </c>
      <c r="C154" s="231"/>
      <c r="D154" s="450"/>
      <c r="E154" s="450"/>
      <c r="F154" s="439"/>
      <c r="G154" s="436"/>
    </row>
    <row r="155" spans="1:7" ht="17.25" customHeight="1" thickBot="1">
      <c r="A155" s="125"/>
      <c r="B155" s="62" t="s">
        <v>200</v>
      </c>
      <c r="C155" s="129">
        <v>0</v>
      </c>
      <c r="D155" s="451"/>
      <c r="E155" s="451"/>
      <c r="F155" s="440"/>
      <c r="G155" s="437"/>
    </row>
    <row r="156" spans="1:7" ht="48" customHeight="1">
      <c r="A156" s="419" t="s">
        <v>11</v>
      </c>
      <c r="B156" s="420"/>
      <c r="C156" s="80">
        <f>SUM(C158)</f>
        <v>0</v>
      </c>
      <c r="D156" s="449"/>
      <c r="E156" s="449"/>
      <c r="F156" s="438" t="s">
        <v>291</v>
      </c>
      <c r="G156" s="435" t="s">
        <v>115</v>
      </c>
    </row>
    <row r="157" spans="1:7" ht="15.75" customHeight="1">
      <c r="A157" s="123"/>
      <c r="B157" s="22" t="s">
        <v>202</v>
      </c>
      <c r="C157" s="133"/>
      <c r="D157" s="450"/>
      <c r="E157" s="450"/>
      <c r="F157" s="439"/>
      <c r="G157" s="436"/>
    </row>
    <row r="158" spans="1:7" ht="18.75" customHeight="1" thickBot="1">
      <c r="A158" s="122"/>
      <c r="B158" s="62" t="s">
        <v>200</v>
      </c>
      <c r="C158" s="129">
        <v>0</v>
      </c>
      <c r="D158" s="451"/>
      <c r="E158" s="451"/>
      <c r="F158" s="440"/>
      <c r="G158" s="437"/>
    </row>
    <row r="159" spans="1:7" ht="45.75" customHeight="1">
      <c r="A159" s="419" t="s">
        <v>12</v>
      </c>
      <c r="B159" s="420"/>
      <c r="C159" s="80">
        <f>SUM(C161)</f>
        <v>0</v>
      </c>
      <c r="D159" s="449"/>
      <c r="E159" s="449"/>
      <c r="F159" s="438" t="s">
        <v>291</v>
      </c>
      <c r="G159" s="435" t="s">
        <v>115</v>
      </c>
    </row>
    <row r="160" spans="1:7" ht="16.5" customHeight="1">
      <c r="A160" s="123"/>
      <c r="B160" s="22" t="s">
        <v>202</v>
      </c>
      <c r="C160" s="133"/>
      <c r="D160" s="450"/>
      <c r="E160" s="450"/>
      <c r="F160" s="439"/>
      <c r="G160" s="436"/>
    </row>
    <row r="161" spans="1:7" ht="15.75" customHeight="1" thickBot="1">
      <c r="A161" s="123"/>
      <c r="B161" s="99" t="s">
        <v>200</v>
      </c>
      <c r="C161" s="201">
        <v>0</v>
      </c>
      <c r="D161" s="451"/>
      <c r="E161" s="451"/>
      <c r="F161" s="439"/>
      <c r="G161" s="437"/>
    </row>
    <row r="162" spans="1:7" ht="62.25" customHeight="1">
      <c r="A162" s="419" t="s">
        <v>13</v>
      </c>
      <c r="B162" s="420"/>
      <c r="C162" s="66">
        <f>SUM(C164)</f>
        <v>0</v>
      </c>
      <c r="D162" s="449"/>
      <c r="E162" s="449"/>
      <c r="F162" s="410" t="s">
        <v>291</v>
      </c>
      <c r="G162" s="435" t="s">
        <v>115</v>
      </c>
    </row>
    <row r="163" spans="1:7" ht="13.5" customHeight="1">
      <c r="A163" s="139"/>
      <c r="B163" s="22" t="s">
        <v>202</v>
      </c>
      <c r="C163" s="26"/>
      <c r="D163" s="450"/>
      <c r="E163" s="450"/>
      <c r="F163" s="414"/>
      <c r="G163" s="436"/>
    </row>
    <row r="164" spans="1:7" ht="19.5" customHeight="1" thickBot="1">
      <c r="A164" s="199"/>
      <c r="B164" s="42" t="s">
        <v>200</v>
      </c>
      <c r="C164" s="68">
        <v>0</v>
      </c>
      <c r="D164" s="451"/>
      <c r="E164" s="451"/>
      <c r="F164" s="400"/>
      <c r="G164" s="437"/>
    </row>
    <row r="165" spans="1:7" ht="48" customHeight="1">
      <c r="A165" s="419" t="s">
        <v>14</v>
      </c>
      <c r="B165" s="420"/>
      <c r="C165" s="111">
        <v>0</v>
      </c>
      <c r="D165" s="70">
        <f>SUM(D167)</f>
        <v>2.95</v>
      </c>
      <c r="E165" s="298"/>
      <c r="F165" s="410" t="s">
        <v>291</v>
      </c>
      <c r="G165" s="435" t="s">
        <v>342</v>
      </c>
    </row>
    <row r="166" spans="1:7" ht="16.5" customHeight="1">
      <c r="A166" s="139"/>
      <c r="B166" s="22" t="s">
        <v>202</v>
      </c>
      <c r="C166" s="26"/>
      <c r="D166" s="242"/>
      <c r="E166" s="299"/>
      <c r="F166" s="414"/>
      <c r="G166" s="436"/>
    </row>
    <row r="167" spans="1:7" ht="15" customHeight="1" thickBot="1">
      <c r="A167" s="199"/>
      <c r="B167" s="42" t="s">
        <v>200</v>
      </c>
      <c r="C167" s="68">
        <v>0</v>
      </c>
      <c r="D167" s="55">
        <v>2.95</v>
      </c>
      <c r="E167" s="300"/>
      <c r="F167" s="400"/>
      <c r="G167" s="437"/>
    </row>
    <row r="168" spans="1:7" ht="30.75" customHeight="1">
      <c r="A168" s="419" t="s">
        <v>15</v>
      </c>
      <c r="B168" s="420"/>
      <c r="C168" s="132">
        <f>SUM(C170)</f>
        <v>0</v>
      </c>
      <c r="D168" s="416"/>
      <c r="E168" s="416"/>
      <c r="F168" s="439" t="s">
        <v>291</v>
      </c>
      <c r="G168" s="435" t="s">
        <v>115</v>
      </c>
    </row>
    <row r="169" spans="1:7" ht="15" customHeight="1">
      <c r="A169" s="123"/>
      <c r="B169" s="22" t="s">
        <v>202</v>
      </c>
      <c r="C169" s="133"/>
      <c r="D169" s="417"/>
      <c r="E169" s="417"/>
      <c r="F169" s="439"/>
      <c r="G169" s="436"/>
    </row>
    <row r="170" spans="1:7" ht="20.25" customHeight="1" thickBot="1">
      <c r="A170" s="122"/>
      <c r="B170" s="62" t="s">
        <v>200</v>
      </c>
      <c r="C170" s="129">
        <v>0</v>
      </c>
      <c r="D170" s="418"/>
      <c r="E170" s="418"/>
      <c r="F170" s="440"/>
      <c r="G170" s="437"/>
    </row>
    <row r="171" spans="1:7" ht="16.5" customHeight="1">
      <c r="A171" s="419" t="s">
        <v>343</v>
      </c>
      <c r="B171" s="420"/>
      <c r="C171" s="111">
        <v>0</v>
      </c>
      <c r="D171" s="70">
        <f>SUM(D173)</f>
        <v>2.229</v>
      </c>
      <c r="E171" s="255"/>
      <c r="F171" s="439" t="s">
        <v>291</v>
      </c>
      <c r="G171" s="435" t="s">
        <v>145</v>
      </c>
    </row>
    <row r="172" spans="1:7" ht="16.5" customHeight="1">
      <c r="A172" s="139"/>
      <c r="B172" s="22" t="s">
        <v>202</v>
      </c>
      <c r="C172" s="26"/>
      <c r="D172" s="242"/>
      <c r="E172" s="255"/>
      <c r="F172" s="439"/>
      <c r="G172" s="436"/>
    </row>
    <row r="173" spans="1:7" ht="15" customHeight="1" thickBot="1">
      <c r="A173" s="359"/>
      <c r="B173" s="16" t="s">
        <v>200</v>
      </c>
      <c r="C173" s="104">
        <v>0</v>
      </c>
      <c r="D173" s="15">
        <v>2.229</v>
      </c>
      <c r="E173" s="255"/>
      <c r="F173" s="440"/>
      <c r="G173" s="437"/>
    </row>
    <row r="174" spans="1:7" ht="31.5" customHeight="1">
      <c r="A174" s="419" t="s">
        <v>344</v>
      </c>
      <c r="B174" s="420"/>
      <c r="C174" s="111">
        <v>0</v>
      </c>
      <c r="D174" s="70">
        <f>SUM(D176)</f>
        <v>5.149</v>
      </c>
      <c r="E174" s="70"/>
      <c r="F174" s="439" t="s">
        <v>291</v>
      </c>
      <c r="G174" s="435" t="s">
        <v>145</v>
      </c>
    </row>
    <row r="175" spans="1:7" ht="14.25" customHeight="1">
      <c r="A175" s="139"/>
      <c r="B175" s="22" t="s">
        <v>202</v>
      </c>
      <c r="C175" s="26"/>
      <c r="D175" s="242"/>
      <c r="E175" s="255"/>
      <c r="F175" s="439"/>
      <c r="G175" s="436"/>
    </row>
    <row r="176" spans="1:7" ht="14.25" customHeight="1" thickBot="1">
      <c r="A176" s="199"/>
      <c r="B176" s="42" t="s">
        <v>200</v>
      </c>
      <c r="C176" s="68">
        <v>0</v>
      </c>
      <c r="D176" s="55">
        <v>5.149</v>
      </c>
      <c r="E176" s="357"/>
      <c r="F176" s="440"/>
      <c r="G176" s="437"/>
    </row>
    <row r="177" spans="1:7" ht="16.5" customHeight="1">
      <c r="A177" s="419" t="s">
        <v>345</v>
      </c>
      <c r="B177" s="420"/>
      <c r="C177" s="111">
        <v>0</v>
      </c>
      <c r="D177" s="70">
        <f>SUM(D179)</f>
        <v>12.98</v>
      </c>
      <c r="E177" s="70"/>
      <c r="F177" s="439" t="s">
        <v>291</v>
      </c>
      <c r="G177" s="435" t="s">
        <v>145</v>
      </c>
    </row>
    <row r="178" spans="1:7" ht="13.5" customHeight="1">
      <c r="A178" s="139"/>
      <c r="B178" s="22" t="s">
        <v>202</v>
      </c>
      <c r="C178" s="26"/>
      <c r="D178" s="242"/>
      <c r="E178" s="255"/>
      <c r="F178" s="439"/>
      <c r="G178" s="436"/>
    </row>
    <row r="179" spans="1:7" ht="16.5" customHeight="1" thickBot="1">
      <c r="A179" s="199"/>
      <c r="B179" s="42" t="s">
        <v>200</v>
      </c>
      <c r="C179" s="68">
        <v>0</v>
      </c>
      <c r="D179" s="55">
        <v>12.98</v>
      </c>
      <c r="E179" s="357"/>
      <c r="F179" s="440"/>
      <c r="G179" s="437"/>
    </row>
    <row r="180" spans="1:7" ht="48" customHeight="1">
      <c r="A180" s="454" t="s">
        <v>16</v>
      </c>
      <c r="B180" s="455"/>
      <c r="C180" s="40">
        <v>18</v>
      </c>
      <c r="D180" s="70"/>
      <c r="E180" s="70"/>
      <c r="F180" s="438" t="s">
        <v>291</v>
      </c>
      <c r="G180" s="435" t="s">
        <v>340</v>
      </c>
    </row>
    <row r="181" spans="1:7" ht="15" customHeight="1">
      <c r="A181" s="94"/>
      <c r="B181" s="22" t="s">
        <v>202</v>
      </c>
      <c r="C181" s="133"/>
      <c r="D181" s="11"/>
      <c r="E181" s="11"/>
      <c r="F181" s="439"/>
      <c r="G181" s="436"/>
    </row>
    <row r="182" spans="1:7" ht="15.75" customHeight="1" thickBot="1">
      <c r="A182" s="95"/>
      <c r="B182" s="42" t="s">
        <v>200</v>
      </c>
      <c r="C182" s="55">
        <v>18</v>
      </c>
      <c r="D182" s="38"/>
      <c r="E182" s="38"/>
      <c r="F182" s="440"/>
      <c r="G182" s="437"/>
    </row>
    <row r="183" spans="1:7" ht="47.25" customHeight="1">
      <c r="A183" s="454" t="s">
        <v>17</v>
      </c>
      <c r="B183" s="455"/>
      <c r="C183" s="66">
        <f>SUM(C185+C186+C187+C188)</f>
        <v>0</v>
      </c>
      <c r="D183" s="449"/>
      <c r="E183" s="449"/>
      <c r="F183" s="438" t="s">
        <v>415</v>
      </c>
      <c r="G183" s="435" t="s">
        <v>115</v>
      </c>
    </row>
    <row r="184" spans="1:7" ht="15.75" customHeight="1">
      <c r="A184" s="123"/>
      <c r="B184" s="22" t="s">
        <v>202</v>
      </c>
      <c r="C184" s="161"/>
      <c r="D184" s="450"/>
      <c r="E184" s="450"/>
      <c r="F184" s="439"/>
      <c r="G184" s="436"/>
    </row>
    <row r="185" spans="1:7" ht="14.25" customHeight="1">
      <c r="A185" s="123"/>
      <c r="B185" s="22" t="s">
        <v>294</v>
      </c>
      <c r="C185" s="23">
        <v>0</v>
      </c>
      <c r="D185" s="450"/>
      <c r="E185" s="450"/>
      <c r="F185" s="439"/>
      <c r="G185" s="436"/>
    </row>
    <row r="186" spans="1:7" ht="12.75" customHeight="1">
      <c r="A186" s="123"/>
      <c r="B186" s="22" t="s">
        <v>295</v>
      </c>
      <c r="C186" s="23">
        <v>0</v>
      </c>
      <c r="D186" s="450"/>
      <c r="E186" s="450"/>
      <c r="F186" s="439"/>
      <c r="G186" s="436"/>
    </row>
    <row r="187" spans="1:7" ht="13.5" customHeight="1">
      <c r="A187" s="123"/>
      <c r="B187" s="22" t="s">
        <v>296</v>
      </c>
      <c r="C187" s="33">
        <v>0</v>
      </c>
      <c r="D187" s="450"/>
      <c r="E187" s="450"/>
      <c r="F187" s="439"/>
      <c r="G187" s="436"/>
    </row>
    <row r="188" spans="1:7" ht="15" customHeight="1" thickBot="1">
      <c r="A188" s="122"/>
      <c r="B188" s="62" t="s">
        <v>200</v>
      </c>
      <c r="C188" s="68">
        <v>0</v>
      </c>
      <c r="D188" s="451"/>
      <c r="E188" s="451"/>
      <c r="F188" s="440"/>
      <c r="G188" s="437"/>
    </row>
    <row r="189" spans="1:7" ht="30" customHeight="1">
      <c r="A189" s="454" t="s">
        <v>346</v>
      </c>
      <c r="B189" s="455"/>
      <c r="C189" s="80">
        <f>SUM(C191)</f>
        <v>0</v>
      </c>
      <c r="D189" s="70">
        <f>SUM(D191)</f>
        <v>0.5</v>
      </c>
      <c r="E189" s="80"/>
      <c r="F189" s="438" t="s">
        <v>256</v>
      </c>
      <c r="G189" s="435" t="s">
        <v>146</v>
      </c>
    </row>
    <row r="190" spans="1:7" ht="15" customHeight="1">
      <c r="A190" s="124"/>
      <c r="B190" s="10" t="s">
        <v>202</v>
      </c>
      <c r="C190" s="368"/>
      <c r="D190" s="242"/>
      <c r="E190" s="253"/>
      <c r="F190" s="439"/>
      <c r="G190" s="436"/>
    </row>
    <row r="191" spans="1:7" ht="15" customHeight="1" thickBot="1">
      <c r="A191" s="125"/>
      <c r="B191" s="42" t="s">
        <v>200</v>
      </c>
      <c r="C191" s="68">
        <v>0</v>
      </c>
      <c r="D191" s="55">
        <v>0.5</v>
      </c>
      <c r="E191" s="358"/>
      <c r="F191" s="440"/>
      <c r="G191" s="437"/>
    </row>
    <row r="192" spans="1:7" ht="15.75" customHeight="1">
      <c r="A192" s="454" t="s">
        <v>347</v>
      </c>
      <c r="B192" s="455"/>
      <c r="C192" s="80">
        <f>SUM(C194)</f>
        <v>0</v>
      </c>
      <c r="D192" s="70">
        <f>SUM(D194)</f>
        <v>0.5</v>
      </c>
      <c r="E192" s="80"/>
      <c r="F192" s="438" t="s">
        <v>256</v>
      </c>
      <c r="G192" s="435" t="s">
        <v>146</v>
      </c>
    </row>
    <row r="193" spans="1:7" ht="15" customHeight="1">
      <c r="A193" s="124"/>
      <c r="B193" s="10" t="s">
        <v>202</v>
      </c>
      <c r="C193" s="368"/>
      <c r="D193" s="242"/>
      <c r="E193" s="253"/>
      <c r="F193" s="439"/>
      <c r="G193" s="436"/>
    </row>
    <row r="194" spans="1:7" ht="15" customHeight="1" thickBot="1">
      <c r="A194" s="125"/>
      <c r="B194" s="42" t="s">
        <v>200</v>
      </c>
      <c r="C194" s="68">
        <v>0</v>
      </c>
      <c r="D194" s="55">
        <v>0.5</v>
      </c>
      <c r="E194" s="358"/>
      <c r="F194" s="440"/>
      <c r="G194" s="437"/>
    </row>
    <row r="195" spans="1:7" ht="62.25" customHeight="1">
      <c r="A195" s="454" t="s">
        <v>138</v>
      </c>
      <c r="B195" s="455"/>
      <c r="C195" s="70">
        <f>SUM(C197)</f>
        <v>70</v>
      </c>
      <c r="D195" s="70">
        <f>SUM(D197)</f>
        <v>20</v>
      </c>
      <c r="E195" s="292">
        <f>SUM(D195/C195)*100</f>
        <v>28.57142857142857</v>
      </c>
      <c r="F195" s="438" t="s">
        <v>43</v>
      </c>
      <c r="G195" s="475"/>
    </row>
    <row r="196" spans="1:7" ht="12" customHeight="1">
      <c r="A196" s="124"/>
      <c r="B196" s="10" t="s">
        <v>202</v>
      </c>
      <c r="C196" s="242"/>
      <c r="D196" s="242"/>
      <c r="E196" s="240"/>
      <c r="F196" s="439"/>
      <c r="G196" s="476"/>
    </row>
    <row r="197" spans="1:7" ht="15" customHeight="1" thickBot="1">
      <c r="A197" s="125"/>
      <c r="B197" s="42" t="s">
        <v>200</v>
      </c>
      <c r="C197" s="55">
        <v>70</v>
      </c>
      <c r="D197" s="55">
        <v>20</v>
      </c>
      <c r="E197" s="263">
        <f>SUM(D197/C197)*100</f>
        <v>28.57142857142857</v>
      </c>
      <c r="F197" s="440"/>
      <c r="G197" s="477"/>
    </row>
    <row r="198" spans="1:7" ht="47.25" customHeight="1">
      <c r="A198" s="468" t="s">
        <v>18</v>
      </c>
      <c r="B198" s="469"/>
      <c r="C198" s="70">
        <f>SUM(C200)</f>
        <v>12.6</v>
      </c>
      <c r="D198" s="70">
        <f>SUM(D200)</f>
        <v>0.142</v>
      </c>
      <c r="E198" s="292">
        <f>SUM(D198/C198)*100</f>
        <v>1.1269841269841268</v>
      </c>
      <c r="F198" s="438" t="s">
        <v>289</v>
      </c>
      <c r="G198" s="474"/>
    </row>
    <row r="199" spans="1:7" ht="18" customHeight="1">
      <c r="A199" s="123"/>
      <c r="B199" s="10" t="s">
        <v>202</v>
      </c>
      <c r="C199" s="133"/>
      <c r="D199" s="133"/>
      <c r="E199" s="240"/>
      <c r="F199" s="439"/>
      <c r="G199" s="472"/>
    </row>
    <row r="200" spans="1:7" ht="18.75" customHeight="1" thickBot="1">
      <c r="A200" s="122"/>
      <c r="B200" s="42" t="s">
        <v>200</v>
      </c>
      <c r="C200" s="55">
        <v>12.6</v>
      </c>
      <c r="D200" s="55">
        <v>0.142</v>
      </c>
      <c r="E200" s="266">
        <f>SUM(D200/C200)*100</f>
        <v>1.1269841269841268</v>
      </c>
      <c r="F200" s="440"/>
      <c r="G200" s="473"/>
    </row>
    <row r="201" spans="1:7" ht="45.75" customHeight="1">
      <c r="A201" s="454" t="s">
        <v>417</v>
      </c>
      <c r="B201" s="455"/>
      <c r="C201" s="253">
        <f>SUM(C203)</f>
        <v>0</v>
      </c>
      <c r="D201" s="255">
        <f>SUM(D203)</f>
        <v>1170.32</v>
      </c>
      <c r="E201" s="12"/>
      <c r="F201" s="438" t="s">
        <v>416</v>
      </c>
      <c r="G201" s="472" t="s">
        <v>144</v>
      </c>
    </row>
    <row r="202" spans="1:7" ht="18.75" customHeight="1">
      <c r="A202" s="123"/>
      <c r="B202" s="10" t="s">
        <v>202</v>
      </c>
      <c r="C202" s="368"/>
      <c r="D202" s="242"/>
      <c r="E202" s="12"/>
      <c r="F202" s="439"/>
      <c r="G202" s="472"/>
    </row>
    <row r="203" spans="1:7" ht="18.75" customHeight="1" thickBot="1">
      <c r="A203" s="122"/>
      <c r="B203" s="42" t="s">
        <v>200</v>
      </c>
      <c r="C203" s="68">
        <v>0</v>
      </c>
      <c r="D203" s="55">
        <v>1170.32</v>
      </c>
      <c r="E203" s="12"/>
      <c r="F203" s="440"/>
      <c r="G203" s="473"/>
    </row>
    <row r="204" spans="1:7" ht="62.25" customHeight="1">
      <c r="A204" s="399" t="s">
        <v>19</v>
      </c>
      <c r="B204" s="380"/>
      <c r="C204" s="80">
        <f>SUM(C206)</f>
        <v>0</v>
      </c>
      <c r="D204" s="449"/>
      <c r="E204" s="449"/>
      <c r="F204" s="438" t="s">
        <v>308</v>
      </c>
      <c r="G204" s="435" t="s">
        <v>115</v>
      </c>
    </row>
    <row r="205" spans="1:7" ht="15" customHeight="1">
      <c r="A205" s="123"/>
      <c r="B205" s="10" t="s">
        <v>202</v>
      </c>
      <c r="C205" s="133"/>
      <c r="D205" s="450"/>
      <c r="E205" s="450"/>
      <c r="F205" s="439"/>
      <c r="G205" s="436"/>
    </row>
    <row r="206" spans="1:7" ht="15" customHeight="1" thickBot="1">
      <c r="A206" s="122"/>
      <c r="B206" s="42" t="s">
        <v>200</v>
      </c>
      <c r="C206" s="68">
        <v>0</v>
      </c>
      <c r="D206" s="451"/>
      <c r="E206" s="451"/>
      <c r="F206" s="440"/>
      <c r="G206" s="437"/>
    </row>
    <row r="207" spans="1:7" ht="30" customHeight="1">
      <c r="A207" s="399" t="s">
        <v>20</v>
      </c>
      <c r="B207" s="380"/>
      <c r="C207" s="80">
        <f>SUM(C209)</f>
        <v>0</v>
      </c>
      <c r="D207" s="70">
        <f>SUM(D209)</f>
        <v>3</v>
      </c>
      <c r="E207" s="449"/>
      <c r="F207" s="438" t="s">
        <v>307</v>
      </c>
      <c r="G207" s="435"/>
    </row>
    <row r="208" spans="1:7" ht="14.25" customHeight="1">
      <c r="A208" s="123"/>
      <c r="B208" s="10" t="s">
        <v>202</v>
      </c>
      <c r="C208" s="133"/>
      <c r="D208" s="133"/>
      <c r="E208" s="450"/>
      <c r="F208" s="439"/>
      <c r="G208" s="436"/>
    </row>
    <row r="209" spans="1:7" ht="15" customHeight="1" thickBot="1">
      <c r="A209" s="122"/>
      <c r="B209" s="42" t="s">
        <v>200</v>
      </c>
      <c r="C209" s="68">
        <v>0</v>
      </c>
      <c r="D209" s="55">
        <v>3</v>
      </c>
      <c r="E209" s="451"/>
      <c r="F209" s="440"/>
      <c r="G209" s="437"/>
    </row>
    <row r="210" spans="1:7" ht="63" customHeight="1">
      <c r="A210" s="399" t="s">
        <v>21</v>
      </c>
      <c r="B210" s="380"/>
      <c r="C210" s="66">
        <f>SUM(C212+C213)</f>
        <v>0</v>
      </c>
      <c r="D210" s="40">
        <f>SUM(D212+D213)</f>
        <v>1.98</v>
      </c>
      <c r="E210" s="449"/>
      <c r="F210" s="438" t="s">
        <v>306</v>
      </c>
      <c r="G210" s="475" t="s">
        <v>115</v>
      </c>
    </row>
    <row r="211" spans="1:7" ht="14.25" customHeight="1">
      <c r="A211" s="123"/>
      <c r="B211" s="10" t="s">
        <v>202</v>
      </c>
      <c r="C211" s="26"/>
      <c r="D211" s="26"/>
      <c r="E211" s="450"/>
      <c r="F211" s="439"/>
      <c r="G211" s="476"/>
    </row>
    <row r="212" spans="1:7" ht="14.25" customHeight="1">
      <c r="A212" s="123"/>
      <c r="B212" s="99" t="s">
        <v>295</v>
      </c>
      <c r="C212" s="33">
        <v>0</v>
      </c>
      <c r="D212" s="33">
        <v>0</v>
      </c>
      <c r="E212" s="450"/>
      <c r="F212" s="439"/>
      <c r="G212" s="476"/>
    </row>
    <row r="213" spans="1:7" ht="15" customHeight="1" thickBot="1">
      <c r="A213" s="122"/>
      <c r="B213" s="42" t="s">
        <v>200</v>
      </c>
      <c r="C213" s="68">
        <v>0</v>
      </c>
      <c r="D213" s="55">
        <v>1.98</v>
      </c>
      <c r="E213" s="451"/>
      <c r="F213" s="440"/>
      <c r="G213" s="477"/>
    </row>
    <row r="214" spans="1:7" ht="16.5" customHeight="1" thickBot="1">
      <c r="A214" s="478" t="s">
        <v>235</v>
      </c>
      <c r="B214" s="479"/>
      <c r="C214" s="479"/>
      <c r="D214" s="479"/>
      <c r="E214" s="479"/>
      <c r="F214" s="479"/>
      <c r="G214" s="480"/>
    </row>
    <row r="215" spans="1:7" ht="46.5" customHeight="1">
      <c r="A215" s="419" t="s">
        <v>316</v>
      </c>
      <c r="B215" s="420"/>
      <c r="C215" s="40">
        <f>SUM(C217)</f>
        <v>3</v>
      </c>
      <c r="D215" s="50">
        <f>SUM(D217)</f>
        <v>1.042</v>
      </c>
      <c r="E215" s="264">
        <f>SUM(D215/C215)*100</f>
        <v>34.733333333333334</v>
      </c>
      <c r="F215" s="438" t="s">
        <v>161</v>
      </c>
      <c r="G215" s="435" t="s">
        <v>348</v>
      </c>
    </row>
    <row r="216" spans="1:7" ht="32.25" customHeight="1">
      <c r="A216" s="124"/>
      <c r="B216" s="22" t="s">
        <v>202</v>
      </c>
      <c r="C216" s="133"/>
      <c r="D216" s="24"/>
      <c r="E216" s="24"/>
      <c r="F216" s="439"/>
      <c r="G216" s="436"/>
    </row>
    <row r="217" spans="1:7" ht="192" customHeight="1" thickBot="1">
      <c r="A217" s="123"/>
      <c r="B217" s="16" t="s">
        <v>296</v>
      </c>
      <c r="C217" s="15">
        <v>3</v>
      </c>
      <c r="D217" s="150">
        <v>1.042</v>
      </c>
      <c r="E217" s="301">
        <f>SUM(D217/C217)*100</f>
        <v>34.733333333333334</v>
      </c>
      <c r="F217" s="439"/>
      <c r="G217" s="436"/>
    </row>
    <row r="218" spans="1:7" ht="62.25" customHeight="1">
      <c r="A218" s="419" t="s">
        <v>349</v>
      </c>
      <c r="B218" s="420"/>
      <c r="C218" s="66">
        <f>SUM(C220)</f>
        <v>0</v>
      </c>
      <c r="D218" s="50">
        <f>SUM(D220)</f>
        <v>0.447</v>
      </c>
      <c r="E218" s="292"/>
      <c r="F218" s="369"/>
      <c r="G218" s="398" t="s">
        <v>48</v>
      </c>
    </row>
    <row r="219" spans="1:7" ht="13.5" customHeight="1">
      <c r="A219" s="139"/>
      <c r="B219" s="22" t="s">
        <v>202</v>
      </c>
      <c r="C219" s="26"/>
      <c r="D219" s="24"/>
      <c r="E219" s="24"/>
      <c r="F219" s="162"/>
      <c r="G219" s="424"/>
    </row>
    <row r="220" spans="1:7" ht="17.25" customHeight="1" thickBot="1">
      <c r="A220" s="199"/>
      <c r="B220" s="42" t="s">
        <v>295</v>
      </c>
      <c r="C220" s="68">
        <v>0</v>
      </c>
      <c r="D220" s="44">
        <v>0.447</v>
      </c>
      <c r="E220" s="266"/>
      <c r="F220" s="165"/>
      <c r="G220" s="429"/>
    </row>
    <row r="221" spans="1:7" ht="47.25" customHeight="1">
      <c r="A221" s="419" t="s">
        <v>22</v>
      </c>
      <c r="B221" s="420"/>
      <c r="C221" s="131">
        <f>SUM(C223)</f>
        <v>0</v>
      </c>
      <c r="D221" s="450"/>
      <c r="E221" s="450"/>
      <c r="F221" s="438" t="s">
        <v>161</v>
      </c>
      <c r="G221" s="436" t="s">
        <v>255</v>
      </c>
    </row>
    <row r="222" spans="1:7" ht="14.25" customHeight="1">
      <c r="A222" s="139"/>
      <c r="B222" s="22" t="s">
        <v>202</v>
      </c>
      <c r="C222" s="26"/>
      <c r="D222" s="450"/>
      <c r="E222" s="450"/>
      <c r="F222" s="439"/>
      <c r="G222" s="436"/>
    </row>
    <row r="223" spans="1:7" ht="36" customHeight="1" thickBot="1">
      <c r="A223" s="199"/>
      <c r="B223" s="42" t="s">
        <v>296</v>
      </c>
      <c r="C223" s="68">
        <v>0</v>
      </c>
      <c r="D223" s="451"/>
      <c r="E223" s="451"/>
      <c r="F223" s="439"/>
      <c r="G223" s="437"/>
    </row>
    <row r="224" spans="1:7" ht="110.25" customHeight="1" thickBot="1">
      <c r="A224" s="609" t="s">
        <v>312</v>
      </c>
      <c r="B224" s="610"/>
      <c r="C224" s="67">
        <v>0</v>
      </c>
      <c r="D224" s="67"/>
      <c r="E224" s="67"/>
      <c r="F224" s="440"/>
      <c r="G224" s="154"/>
    </row>
    <row r="225" spans="1:7" ht="45.75" customHeight="1">
      <c r="A225" s="419" t="s">
        <v>23</v>
      </c>
      <c r="B225" s="420"/>
      <c r="C225" s="132">
        <f>SUM(C227+C228)</f>
        <v>50</v>
      </c>
      <c r="D225" s="132">
        <f>SUM(D227+D228+D229)</f>
        <v>20.562</v>
      </c>
      <c r="E225" s="264">
        <f>SUM(D225/C225)*100</f>
        <v>41.124</v>
      </c>
      <c r="F225" s="439" t="s">
        <v>419</v>
      </c>
      <c r="G225" s="436"/>
    </row>
    <row r="226" spans="1:7" ht="12.75" customHeight="1">
      <c r="A226" s="123"/>
      <c r="B226" s="22" t="s">
        <v>202</v>
      </c>
      <c r="C226" s="161"/>
      <c r="D226" s="240"/>
      <c r="E226" s="240"/>
      <c r="F226" s="439"/>
      <c r="G226" s="436"/>
    </row>
    <row r="227" spans="1:7" ht="13.5" customHeight="1">
      <c r="A227" s="123"/>
      <c r="B227" s="22" t="s">
        <v>296</v>
      </c>
      <c r="C227" s="26">
        <v>25</v>
      </c>
      <c r="D227" s="25">
        <v>20.562</v>
      </c>
      <c r="E227" s="263">
        <f>SUM(D227/C227)*100</f>
        <v>82.248</v>
      </c>
      <c r="F227" s="439"/>
      <c r="G227" s="436"/>
    </row>
    <row r="228" spans="1:7" ht="15" customHeight="1" thickBot="1">
      <c r="A228" s="122"/>
      <c r="B228" s="42" t="s">
        <v>200</v>
      </c>
      <c r="C228" s="55">
        <v>25</v>
      </c>
      <c r="D228" s="25"/>
      <c r="E228" s="263"/>
      <c r="F228" s="440"/>
      <c r="G228" s="437"/>
    </row>
    <row r="229" spans="1:7" ht="46.5" customHeight="1">
      <c r="A229" s="419" t="s">
        <v>24</v>
      </c>
      <c r="B229" s="420"/>
      <c r="C229" s="66">
        <f>SUM(C231)</f>
        <v>0</v>
      </c>
      <c r="D229" s="449"/>
      <c r="E229" s="449"/>
      <c r="F229" s="438" t="s">
        <v>285</v>
      </c>
      <c r="G229" s="465" t="s">
        <v>366</v>
      </c>
    </row>
    <row r="230" spans="1:7" ht="14.25" customHeight="1">
      <c r="A230" s="124"/>
      <c r="B230" s="22" t="s">
        <v>202</v>
      </c>
      <c r="C230" s="134"/>
      <c r="D230" s="450"/>
      <c r="E230" s="450"/>
      <c r="F230" s="439"/>
      <c r="G230" s="466"/>
    </row>
    <row r="231" spans="1:7" ht="20.25" customHeight="1" thickBot="1">
      <c r="A231" s="125"/>
      <c r="B231" s="42" t="s">
        <v>200</v>
      </c>
      <c r="C231" s="68">
        <v>0</v>
      </c>
      <c r="D231" s="451"/>
      <c r="E231" s="451"/>
      <c r="F231" s="440"/>
      <c r="G231" s="467"/>
    </row>
    <row r="232" spans="1:7" ht="47.25" customHeight="1">
      <c r="A232" s="419" t="s">
        <v>315</v>
      </c>
      <c r="B232" s="420"/>
      <c r="C232" s="66">
        <f>SUM(C234)</f>
        <v>0</v>
      </c>
      <c r="D232" s="449"/>
      <c r="E232" s="449"/>
      <c r="F232" s="438" t="s">
        <v>286</v>
      </c>
      <c r="G232" s="465" t="s">
        <v>367</v>
      </c>
    </row>
    <row r="233" spans="1:7" ht="14.25" customHeight="1">
      <c r="A233" s="124"/>
      <c r="B233" s="22" t="s">
        <v>202</v>
      </c>
      <c r="C233" s="133"/>
      <c r="D233" s="450"/>
      <c r="E233" s="450"/>
      <c r="F233" s="439"/>
      <c r="G233" s="466"/>
    </row>
    <row r="234" spans="1:7" ht="14.25" customHeight="1" thickBot="1">
      <c r="A234" s="125"/>
      <c r="B234" s="42" t="s">
        <v>295</v>
      </c>
      <c r="C234" s="68">
        <v>0</v>
      </c>
      <c r="D234" s="451"/>
      <c r="E234" s="451"/>
      <c r="F234" s="440"/>
      <c r="G234" s="467"/>
    </row>
    <row r="235" spans="1:7" ht="45.75" customHeight="1">
      <c r="A235" s="419" t="s">
        <v>136</v>
      </c>
      <c r="B235" s="420"/>
      <c r="C235" s="40">
        <f>SUM(C237)</f>
        <v>70</v>
      </c>
      <c r="D235" s="40">
        <f>SUM(D237)</f>
        <v>67</v>
      </c>
      <c r="E235" s="264">
        <f>SUM(D235/C235)*100</f>
        <v>95.71428571428572</v>
      </c>
      <c r="F235" s="438" t="s">
        <v>309</v>
      </c>
      <c r="G235" s="435" t="s">
        <v>369</v>
      </c>
    </row>
    <row r="236" spans="1:7" ht="15" customHeight="1">
      <c r="A236" s="124"/>
      <c r="B236" s="22" t="s">
        <v>202</v>
      </c>
      <c r="C236" s="133"/>
      <c r="D236" s="133"/>
      <c r="E236" s="24"/>
      <c r="F236" s="439"/>
      <c r="G236" s="436"/>
    </row>
    <row r="237" spans="1:7" ht="15" customHeight="1" thickBot="1">
      <c r="A237" s="125"/>
      <c r="B237" s="42" t="s">
        <v>200</v>
      </c>
      <c r="C237" s="55">
        <v>70</v>
      </c>
      <c r="D237" s="55">
        <v>67</v>
      </c>
      <c r="E237" s="266">
        <f>SUM(D237/C237)*100</f>
        <v>95.71428571428572</v>
      </c>
      <c r="F237" s="440"/>
      <c r="G237" s="437"/>
    </row>
    <row r="238" spans="1:7" ht="31.5" customHeight="1">
      <c r="A238" s="419" t="s">
        <v>25</v>
      </c>
      <c r="B238" s="420"/>
      <c r="C238" s="40">
        <f>SUM(C240)</f>
        <v>62.6</v>
      </c>
      <c r="D238" s="40">
        <f>SUM(D240)</f>
        <v>80</v>
      </c>
      <c r="E238" s="264">
        <f>SUM(D238/C238)*100</f>
        <v>127.79552715654951</v>
      </c>
      <c r="F238" s="438" t="s">
        <v>418</v>
      </c>
      <c r="G238" s="435" t="s">
        <v>368</v>
      </c>
    </row>
    <row r="239" spans="1:7" ht="28.5" customHeight="1">
      <c r="A239" s="124"/>
      <c r="B239" s="22" t="s">
        <v>202</v>
      </c>
      <c r="C239" s="133"/>
      <c r="D239" s="133"/>
      <c r="E239" s="24"/>
      <c r="F239" s="439"/>
      <c r="G239" s="436"/>
    </row>
    <row r="240" spans="1:7" ht="23.25" customHeight="1" thickBot="1">
      <c r="A240" s="125"/>
      <c r="B240" s="42" t="s">
        <v>200</v>
      </c>
      <c r="C240" s="55">
        <v>62.6</v>
      </c>
      <c r="D240" s="55">
        <v>80</v>
      </c>
      <c r="E240" s="266">
        <f>SUM(D240/C240)*100</f>
        <v>127.79552715654951</v>
      </c>
      <c r="F240" s="439"/>
      <c r="G240" s="437"/>
    </row>
    <row r="241" spans="1:7" ht="96.75" customHeight="1">
      <c r="A241" s="419" t="s">
        <v>26</v>
      </c>
      <c r="B241" s="420"/>
      <c r="C241" s="66">
        <f>SUM(C243)</f>
        <v>0</v>
      </c>
      <c r="D241" s="449"/>
      <c r="E241" s="449"/>
      <c r="F241" s="438" t="s">
        <v>420</v>
      </c>
      <c r="G241" s="435" t="s">
        <v>255</v>
      </c>
    </row>
    <row r="242" spans="1:7" ht="15.75" customHeight="1">
      <c r="A242" s="202"/>
      <c r="B242" s="22" t="s">
        <v>202</v>
      </c>
      <c r="C242" s="226"/>
      <c r="D242" s="450"/>
      <c r="E242" s="450"/>
      <c r="F242" s="439"/>
      <c r="G242" s="436"/>
    </row>
    <row r="243" spans="1:7" ht="24.75" customHeight="1">
      <c r="A243" s="139"/>
      <c r="B243" s="22" t="s">
        <v>296</v>
      </c>
      <c r="C243" s="33"/>
      <c r="D243" s="450"/>
      <c r="E243" s="450"/>
      <c r="F243" s="439"/>
      <c r="G243" s="436"/>
    </row>
    <row r="244" spans="1:7" ht="99" customHeight="1" thickBot="1">
      <c r="A244" s="484" t="s">
        <v>313</v>
      </c>
      <c r="B244" s="485"/>
      <c r="C244" s="68">
        <v>0</v>
      </c>
      <c r="D244" s="451"/>
      <c r="E244" s="451"/>
      <c r="F244" s="440"/>
      <c r="G244" s="437"/>
    </row>
    <row r="245" spans="1:7" ht="97.5" customHeight="1">
      <c r="A245" s="419" t="s">
        <v>67</v>
      </c>
      <c r="B245" s="420"/>
      <c r="C245" s="66">
        <f>SUM(C247)</f>
        <v>0</v>
      </c>
      <c r="D245" s="40">
        <f>SUM(D247)</f>
        <v>1.669</v>
      </c>
      <c r="E245" s="264"/>
      <c r="F245" s="438" t="s">
        <v>420</v>
      </c>
      <c r="G245" s="435" t="s">
        <v>350</v>
      </c>
    </row>
    <row r="246" spans="1:7" ht="14.25" customHeight="1">
      <c r="A246" s="202"/>
      <c r="B246" s="22" t="s">
        <v>202</v>
      </c>
      <c r="C246" s="226"/>
      <c r="D246" s="133"/>
      <c r="E246" s="24"/>
      <c r="F246" s="439"/>
      <c r="G246" s="436"/>
    </row>
    <row r="247" spans="1:7" ht="192" customHeight="1" thickBot="1">
      <c r="A247" s="199"/>
      <c r="B247" s="42" t="s">
        <v>296</v>
      </c>
      <c r="C247" s="68"/>
      <c r="D247" s="55">
        <v>1.669</v>
      </c>
      <c r="E247" s="266"/>
      <c r="F247" s="440"/>
      <c r="G247" s="437"/>
    </row>
    <row r="248" spans="1:7" ht="18" customHeight="1" thickBot="1">
      <c r="A248" s="481" t="s">
        <v>234</v>
      </c>
      <c r="B248" s="482"/>
      <c r="C248" s="482"/>
      <c r="D248" s="482"/>
      <c r="E248" s="482"/>
      <c r="F248" s="482"/>
      <c r="G248" s="483"/>
    </row>
    <row r="249" spans="1:7" ht="126.75" customHeight="1">
      <c r="A249" s="419" t="s">
        <v>27</v>
      </c>
      <c r="B249" s="420"/>
      <c r="C249" s="66">
        <f>SUM(C251)</f>
        <v>0</v>
      </c>
      <c r="D249" s="449"/>
      <c r="E249" s="449"/>
      <c r="F249" s="438" t="s">
        <v>179</v>
      </c>
      <c r="G249" s="435" t="s">
        <v>68</v>
      </c>
    </row>
    <row r="250" spans="1:7" ht="13.5" customHeight="1">
      <c r="A250" s="203"/>
      <c r="B250" s="22" t="s">
        <v>202</v>
      </c>
      <c r="C250" s="222"/>
      <c r="D250" s="450"/>
      <c r="E250" s="450"/>
      <c r="F250" s="439"/>
      <c r="G250" s="436"/>
    </row>
    <row r="251" spans="1:7" ht="19.5" customHeight="1" thickBot="1">
      <c r="A251" s="204"/>
      <c r="B251" s="42" t="s">
        <v>296</v>
      </c>
      <c r="C251" s="107">
        <v>0</v>
      </c>
      <c r="D251" s="451"/>
      <c r="E251" s="451"/>
      <c r="F251" s="440"/>
      <c r="G251" s="437"/>
    </row>
    <row r="252" spans="1:7" ht="142.5" customHeight="1">
      <c r="A252" s="454" t="s">
        <v>28</v>
      </c>
      <c r="B252" s="455"/>
      <c r="C252" s="40">
        <f>SUM(C254+C255+C256+C257)</f>
        <v>18.335</v>
      </c>
      <c r="D252" s="40">
        <f>SUM(D254+D255+D256+D257)</f>
        <v>16.133</v>
      </c>
      <c r="E252" s="292">
        <f>SUM(D252/C252)*100</f>
        <v>87.99018271066265</v>
      </c>
      <c r="F252" s="410" t="s">
        <v>179</v>
      </c>
      <c r="G252" s="432" t="s">
        <v>148</v>
      </c>
    </row>
    <row r="253" spans="1:7" ht="14.25" customHeight="1">
      <c r="A253" s="203"/>
      <c r="B253" s="22" t="s">
        <v>202</v>
      </c>
      <c r="C253" s="222"/>
      <c r="D253" s="240"/>
      <c r="E253" s="240"/>
      <c r="F253" s="414"/>
      <c r="G253" s="433"/>
    </row>
    <row r="254" spans="1:7" ht="28.5" customHeight="1">
      <c r="A254" s="203"/>
      <c r="B254" s="22" t="s">
        <v>296</v>
      </c>
      <c r="C254" s="25">
        <v>0.335</v>
      </c>
      <c r="D254" s="25">
        <v>0.3</v>
      </c>
      <c r="E254" s="263">
        <f>SUM(D254/C254)*100</f>
        <v>89.55223880597015</v>
      </c>
      <c r="F254" s="414"/>
      <c r="G254" s="433"/>
    </row>
    <row r="255" spans="1:7" ht="39" customHeight="1">
      <c r="A255" s="203"/>
      <c r="B255" s="22" t="s">
        <v>42</v>
      </c>
      <c r="C255" s="84">
        <v>0</v>
      </c>
      <c r="D255" s="25">
        <v>1.44</v>
      </c>
      <c r="E255" s="263"/>
      <c r="F255" s="414"/>
      <c r="G255" s="433"/>
    </row>
    <row r="256" spans="1:7" ht="40.5" customHeight="1">
      <c r="A256" s="203"/>
      <c r="B256" s="22" t="s">
        <v>295</v>
      </c>
      <c r="C256" s="26">
        <v>16.5</v>
      </c>
      <c r="D256" s="25">
        <v>3.493</v>
      </c>
      <c r="E256" s="263">
        <f>SUM(D256/C256)*100</f>
        <v>21.169696969696968</v>
      </c>
      <c r="F256" s="414"/>
      <c r="G256" s="433"/>
    </row>
    <row r="257" spans="1:7" ht="108.75" customHeight="1" thickBot="1">
      <c r="A257" s="204"/>
      <c r="B257" s="42" t="s">
        <v>200</v>
      </c>
      <c r="C257" s="55">
        <v>1.5</v>
      </c>
      <c r="D257" s="45">
        <v>10.9</v>
      </c>
      <c r="E257" s="266">
        <f>SUM(D257/C257)*100</f>
        <v>726.6666666666666</v>
      </c>
      <c r="F257" s="165"/>
      <c r="G257" s="434"/>
    </row>
    <row r="258" spans="1:7" ht="57.75" customHeight="1">
      <c r="A258" s="389" t="s">
        <v>29</v>
      </c>
      <c r="B258" s="390"/>
      <c r="C258" s="172">
        <f>SUM(C260)</f>
        <v>1.5</v>
      </c>
      <c r="D258" s="411"/>
      <c r="E258" s="411"/>
      <c r="F258" s="3" t="s">
        <v>443</v>
      </c>
      <c r="G258" s="436"/>
    </row>
    <row r="259" spans="1:7" ht="17.25" customHeight="1">
      <c r="A259" s="112"/>
      <c r="B259" s="10" t="s">
        <v>202</v>
      </c>
      <c r="C259" s="239"/>
      <c r="D259" s="411"/>
      <c r="E259" s="411"/>
      <c r="F259" s="186"/>
      <c r="G259" s="436"/>
    </row>
    <row r="260" spans="1:7" ht="16.5" customHeight="1" thickBot="1">
      <c r="A260" s="128"/>
      <c r="B260" s="62" t="s">
        <v>200</v>
      </c>
      <c r="C260" s="55">
        <v>1.5</v>
      </c>
      <c r="D260" s="412"/>
      <c r="E260" s="412"/>
      <c r="F260" s="187"/>
      <c r="G260" s="437"/>
    </row>
    <row r="261" spans="1:7" ht="30.75" customHeight="1">
      <c r="A261" s="389" t="s">
        <v>30</v>
      </c>
      <c r="B261" s="390"/>
      <c r="C261" s="155">
        <f>SUM(C263)</f>
        <v>15</v>
      </c>
      <c r="D261" s="415"/>
      <c r="E261" s="415"/>
      <c r="F261" s="438" t="s">
        <v>287</v>
      </c>
      <c r="G261" s="435"/>
    </row>
    <row r="262" spans="1:7" ht="13.5" customHeight="1">
      <c r="A262" s="112"/>
      <c r="B262" s="10" t="s">
        <v>202</v>
      </c>
      <c r="C262" s="239"/>
      <c r="D262" s="411"/>
      <c r="E262" s="411"/>
      <c r="F262" s="439"/>
      <c r="G262" s="436"/>
    </row>
    <row r="263" spans="1:7" ht="15.75" customHeight="1" thickBot="1">
      <c r="A263" s="128"/>
      <c r="B263" s="42" t="s">
        <v>200</v>
      </c>
      <c r="C263" s="55">
        <v>15</v>
      </c>
      <c r="D263" s="412"/>
      <c r="E263" s="412"/>
      <c r="F263" s="440"/>
      <c r="G263" s="437"/>
    </row>
    <row r="264" spans="1:7" ht="17.25" customHeight="1">
      <c r="A264" s="470" t="s">
        <v>451</v>
      </c>
      <c r="B264" s="471"/>
      <c r="C264" s="51">
        <f>SUM(C266+C267+C268+C269)</f>
        <v>321.03499999999997</v>
      </c>
      <c r="D264" s="51">
        <f>SUM(D266+D267+D268+D269)</f>
        <v>2262.695</v>
      </c>
      <c r="E264" s="264">
        <f>SUM(D264/C264)*100</f>
        <v>704.8125593782611</v>
      </c>
      <c r="F264" s="73"/>
      <c r="G264" s="56"/>
    </row>
    <row r="265" spans="1:7" ht="15" customHeight="1">
      <c r="A265" s="74"/>
      <c r="B265" s="34" t="s">
        <v>202</v>
      </c>
      <c r="C265" s="96"/>
      <c r="D265" s="96"/>
      <c r="E265" s="240"/>
      <c r="F265" s="8"/>
      <c r="G265" s="57"/>
    </row>
    <row r="266" spans="1:7" ht="15" customHeight="1">
      <c r="A266" s="74"/>
      <c r="B266" s="28" t="s">
        <v>294</v>
      </c>
      <c r="C266" s="197">
        <f>SUM(C185+C255)</f>
        <v>0</v>
      </c>
      <c r="D266" s="197">
        <f>SUM(D185+D255)</f>
        <v>1.44</v>
      </c>
      <c r="E266" s="267"/>
      <c r="F266" s="8"/>
      <c r="G266" s="57"/>
    </row>
    <row r="267" spans="1:7" ht="15" customHeight="1">
      <c r="A267" s="74"/>
      <c r="B267" s="28" t="s">
        <v>295</v>
      </c>
      <c r="C267" s="197">
        <f>SUM(C123+C186+C212+C218+C234+C256)</f>
        <v>16.5</v>
      </c>
      <c r="D267" s="197">
        <f>SUM(D123+D186+D212+D218+D234+D256)</f>
        <v>3.98</v>
      </c>
      <c r="E267" s="267">
        <f>SUM(D267/C267)*100</f>
        <v>24.12121212121212</v>
      </c>
      <c r="F267" s="8"/>
      <c r="G267" s="57"/>
    </row>
    <row r="268" spans="1:7" ht="15.75" customHeight="1">
      <c r="A268" s="74"/>
      <c r="B268" s="28" t="s">
        <v>296</v>
      </c>
      <c r="C268" s="197">
        <f>SUM(C187+C217+C223+C227+C243+C251+C254)</f>
        <v>28.335</v>
      </c>
      <c r="D268" s="197">
        <f>SUM(D187+D217+D223+D227+D243+D245+D251+D254)</f>
        <v>23.573000000000004</v>
      </c>
      <c r="E268" s="267">
        <f>SUM(D268/C268)*100</f>
        <v>83.19392976883714</v>
      </c>
      <c r="F268" s="8"/>
      <c r="G268" s="57"/>
    </row>
    <row r="269" spans="1:7" ht="15.75" customHeight="1" thickBot="1">
      <c r="A269" s="75"/>
      <c r="B269" s="58" t="s">
        <v>199</v>
      </c>
      <c r="C269" s="198">
        <f>SUM(C128+C131+C134+C137+C140+C143+C146+C149+C152+C155+C158+C161+C164+C167+C170+C173+C176+C179+C182+C188+C191+C194+C197+C200+C203+C206+C209+C213+C228+C231+C237+C240+C257+C260+C263)</f>
        <v>276.2</v>
      </c>
      <c r="D269" s="198">
        <f>SUM(D128+D131+D134+D137+D140+D143+D146+D149+D152+D155+D158+D161+D164+D167+D170+D173+D176+D179+D182+D188+D191+D194+D197+D200+D203+D206+D209+D213+D228+D231+D237+D240+D257+D260+D263)</f>
        <v>2233.702</v>
      </c>
      <c r="E269" s="268">
        <f>SUM(D269/C269)*100</f>
        <v>808.726285300507</v>
      </c>
      <c r="F269" s="76"/>
      <c r="G269" s="59"/>
    </row>
    <row r="270" spans="1:7" ht="15.75" customHeight="1">
      <c r="A270" s="506" t="s">
        <v>242</v>
      </c>
      <c r="B270" s="507"/>
      <c r="C270" s="507"/>
      <c r="D270" s="507"/>
      <c r="E270" s="507"/>
      <c r="F270" s="507"/>
      <c r="G270" s="508"/>
    </row>
    <row r="271" spans="1:7" ht="17.25" customHeight="1" thickBot="1">
      <c r="A271" s="509" t="s">
        <v>237</v>
      </c>
      <c r="B271" s="510"/>
      <c r="C271" s="510"/>
      <c r="D271" s="510"/>
      <c r="E271" s="510"/>
      <c r="F271" s="510"/>
      <c r="G271" s="511"/>
    </row>
    <row r="272" spans="1:7" ht="36" customHeight="1">
      <c r="A272" s="489" t="s">
        <v>31</v>
      </c>
      <c r="B272" s="490"/>
      <c r="C272" s="167">
        <v>0</v>
      </c>
      <c r="D272" s="403"/>
      <c r="E272" s="403"/>
      <c r="F272" s="438" t="s">
        <v>444</v>
      </c>
      <c r="G272" s="435" t="s">
        <v>359</v>
      </c>
    </row>
    <row r="273" spans="1:7" ht="15" customHeight="1">
      <c r="A273" s="77"/>
      <c r="B273" s="22" t="s">
        <v>202</v>
      </c>
      <c r="C273" s="166"/>
      <c r="D273" s="404"/>
      <c r="E273" s="404"/>
      <c r="F273" s="439"/>
      <c r="G273" s="436"/>
    </row>
    <row r="274" spans="1:7" ht="14.25" customHeight="1" thickBot="1">
      <c r="A274" s="135"/>
      <c r="B274" s="62" t="s">
        <v>200</v>
      </c>
      <c r="C274" s="44">
        <v>0</v>
      </c>
      <c r="D274" s="405"/>
      <c r="E274" s="405"/>
      <c r="F274" s="440"/>
      <c r="G274" s="437"/>
    </row>
    <row r="275" spans="1:7" ht="63" customHeight="1">
      <c r="A275" s="489" t="s">
        <v>32</v>
      </c>
      <c r="B275" s="490"/>
      <c r="C275" s="106">
        <v>0</v>
      </c>
      <c r="D275" s="403"/>
      <c r="E275" s="403"/>
      <c r="F275" s="438" t="s">
        <v>445</v>
      </c>
      <c r="G275" s="465" t="s">
        <v>356</v>
      </c>
    </row>
    <row r="276" spans="1:7" ht="14.25" customHeight="1">
      <c r="A276" s="77"/>
      <c r="B276" s="22" t="s">
        <v>202</v>
      </c>
      <c r="C276" s="166"/>
      <c r="D276" s="404"/>
      <c r="E276" s="404"/>
      <c r="F276" s="439"/>
      <c r="G276" s="466"/>
    </row>
    <row r="277" spans="1:7" ht="15" customHeight="1" thickBot="1">
      <c r="A277" s="135"/>
      <c r="B277" s="62" t="s">
        <v>200</v>
      </c>
      <c r="C277" s="44">
        <v>0</v>
      </c>
      <c r="D277" s="405"/>
      <c r="E277" s="405"/>
      <c r="F277" s="440"/>
      <c r="G277" s="467"/>
    </row>
    <row r="278" spans="1:7" ht="32.25" customHeight="1">
      <c r="A278" s="489" t="s">
        <v>257</v>
      </c>
      <c r="B278" s="490"/>
      <c r="C278" s="66">
        <v>0</v>
      </c>
      <c r="D278" s="449"/>
      <c r="E278" s="449"/>
      <c r="F278" s="438" t="s">
        <v>446</v>
      </c>
      <c r="G278" s="465" t="s">
        <v>358</v>
      </c>
    </row>
    <row r="279" spans="1:7" ht="14.25" customHeight="1">
      <c r="A279" s="77"/>
      <c r="B279" s="22" t="s">
        <v>202</v>
      </c>
      <c r="C279" s="166"/>
      <c r="D279" s="450"/>
      <c r="E279" s="450"/>
      <c r="F279" s="439"/>
      <c r="G279" s="466"/>
    </row>
    <row r="280" spans="1:7" ht="15.75" customHeight="1" thickBot="1">
      <c r="A280" s="135"/>
      <c r="B280" s="62" t="s">
        <v>200</v>
      </c>
      <c r="C280" s="43">
        <v>0</v>
      </c>
      <c r="D280" s="451"/>
      <c r="E280" s="451"/>
      <c r="F280" s="440"/>
      <c r="G280" s="467"/>
    </row>
    <row r="281" spans="1:7" ht="21.75" customHeight="1" hidden="1" thickBot="1">
      <c r="A281" s="408" t="s">
        <v>111</v>
      </c>
      <c r="B281" s="409"/>
      <c r="C281" s="35">
        <v>0</v>
      </c>
      <c r="D281" s="35"/>
      <c r="E281" s="35"/>
      <c r="F281" s="407" t="s">
        <v>282</v>
      </c>
      <c r="G281" s="491" t="s">
        <v>229</v>
      </c>
    </row>
    <row r="282" spans="1:7" ht="15.75" customHeight="1" hidden="1" thickBot="1">
      <c r="A282" s="71"/>
      <c r="B282" s="10" t="s">
        <v>202</v>
      </c>
      <c r="C282" s="133"/>
      <c r="D282" s="11"/>
      <c r="E282" s="11"/>
      <c r="F282" s="439"/>
      <c r="G282" s="466"/>
    </row>
    <row r="283" spans="1:7" ht="26.25" customHeight="1" hidden="1" thickBot="1">
      <c r="A283" s="135"/>
      <c r="B283" s="42" t="s">
        <v>200</v>
      </c>
      <c r="C283" s="43">
        <v>0</v>
      </c>
      <c r="D283" s="37"/>
      <c r="E283" s="37"/>
      <c r="F283" s="440"/>
      <c r="G283" s="467"/>
    </row>
    <row r="284" spans="1:7" ht="27" customHeight="1">
      <c r="A284" s="489" t="s">
        <v>258</v>
      </c>
      <c r="B284" s="490"/>
      <c r="C284" s="66">
        <v>0</v>
      </c>
      <c r="D284" s="449"/>
      <c r="E284" s="449"/>
      <c r="F284" s="438" t="s">
        <v>112</v>
      </c>
      <c r="G284" s="465" t="s">
        <v>357</v>
      </c>
    </row>
    <row r="285" spans="1:7" ht="15" customHeight="1">
      <c r="A285" s="77"/>
      <c r="B285" s="22" t="s">
        <v>202</v>
      </c>
      <c r="C285" s="166"/>
      <c r="D285" s="450"/>
      <c r="E285" s="450"/>
      <c r="F285" s="439"/>
      <c r="G285" s="466"/>
    </row>
    <row r="286" spans="1:7" ht="16.5" customHeight="1" thickBot="1">
      <c r="A286" s="135"/>
      <c r="B286" s="62" t="s">
        <v>200</v>
      </c>
      <c r="C286" s="43">
        <v>0</v>
      </c>
      <c r="D286" s="451"/>
      <c r="E286" s="451"/>
      <c r="F286" s="440"/>
      <c r="G286" s="467"/>
    </row>
    <row r="287" spans="1:7" ht="66.75" customHeight="1">
      <c r="A287" s="389" t="s">
        <v>259</v>
      </c>
      <c r="B287" s="390"/>
      <c r="C287" s="40">
        <f>SUM(C289)</f>
        <v>0.5</v>
      </c>
      <c r="D287" s="40">
        <f>SUM(D289)</f>
        <v>0.3</v>
      </c>
      <c r="E287" s="264">
        <f>SUM(D287/C287)*100</f>
        <v>60</v>
      </c>
      <c r="F287" s="438" t="s">
        <v>283</v>
      </c>
      <c r="G287" s="435" t="s">
        <v>355</v>
      </c>
    </row>
    <row r="288" spans="1:7" ht="14.25" customHeight="1">
      <c r="A288" s="36"/>
      <c r="B288" s="18" t="s">
        <v>202</v>
      </c>
      <c r="C288" s="133"/>
      <c r="D288" s="133"/>
      <c r="E288" s="24"/>
      <c r="F288" s="439"/>
      <c r="G288" s="436"/>
    </row>
    <row r="289" spans="1:7" ht="21" customHeight="1" thickBot="1">
      <c r="A289" s="157"/>
      <c r="B289" s="47" t="s">
        <v>200</v>
      </c>
      <c r="C289" s="55">
        <v>0.5</v>
      </c>
      <c r="D289" s="55">
        <v>0.3</v>
      </c>
      <c r="E289" s="266">
        <f>SUM(D289/C289)*100</f>
        <v>60</v>
      </c>
      <c r="F289" s="440"/>
      <c r="G289" s="437"/>
    </row>
    <row r="290" spans="1:7" ht="64.5" customHeight="1">
      <c r="A290" s="389" t="s">
        <v>260</v>
      </c>
      <c r="B290" s="390"/>
      <c r="C290" s="66">
        <v>0</v>
      </c>
      <c r="D290" s="449"/>
      <c r="E290" s="449"/>
      <c r="F290" s="438" t="s">
        <v>205</v>
      </c>
      <c r="G290" s="435" t="s">
        <v>230</v>
      </c>
    </row>
    <row r="291" spans="1:7" ht="14.25" customHeight="1">
      <c r="A291" s="36"/>
      <c r="B291" s="18" t="s">
        <v>202</v>
      </c>
      <c r="C291" s="133"/>
      <c r="D291" s="450"/>
      <c r="E291" s="450"/>
      <c r="F291" s="439"/>
      <c r="G291" s="436"/>
    </row>
    <row r="292" spans="1:7" ht="26.25" customHeight="1" thickBot="1">
      <c r="A292" s="157"/>
      <c r="B292" s="47" t="s">
        <v>200</v>
      </c>
      <c r="C292" s="43">
        <v>0</v>
      </c>
      <c r="D292" s="451"/>
      <c r="E292" s="451"/>
      <c r="F292" s="440"/>
      <c r="G292" s="437"/>
    </row>
    <row r="293" spans="1:7" ht="52.5" customHeight="1">
      <c r="A293" s="389" t="s">
        <v>261</v>
      </c>
      <c r="B293" s="390"/>
      <c r="C293" s="66">
        <v>0</v>
      </c>
      <c r="D293" s="449"/>
      <c r="E293" s="449"/>
      <c r="F293" s="438" t="s">
        <v>34</v>
      </c>
      <c r="G293" s="435" t="s">
        <v>231</v>
      </c>
    </row>
    <row r="294" spans="1:7" ht="13.5" customHeight="1">
      <c r="A294" s="36"/>
      <c r="B294" s="18" t="s">
        <v>202</v>
      </c>
      <c r="C294" s="133"/>
      <c r="D294" s="450"/>
      <c r="E294" s="450"/>
      <c r="F294" s="439"/>
      <c r="G294" s="436"/>
    </row>
    <row r="295" spans="1:7" ht="19.5" customHeight="1" thickBot="1">
      <c r="A295" s="157"/>
      <c r="B295" s="47" t="s">
        <v>200</v>
      </c>
      <c r="C295" s="43">
        <v>0</v>
      </c>
      <c r="D295" s="451"/>
      <c r="E295" s="451"/>
      <c r="F295" s="440"/>
      <c r="G295" s="437"/>
    </row>
    <row r="296" spans="1:7" ht="51.75" customHeight="1">
      <c r="A296" s="389" t="s">
        <v>262</v>
      </c>
      <c r="B296" s="390"/>
      <c r="C296" s="40">
        <f>SUM(C298)</f>
        <v>1</v>
      </c>
      <c r="D296" s="416"/>
      <c r="E296" s="416"/>
      <c r="F296" s="438" t="s">
        <v>284</v>
      </c>
      <c r="G296" s="435" t="s">
        <v>360</v>
      </c>
    </row>
    <row r="297" spans="1:7" ht="13.5" customHeight="1">
      <c r="A297" s="36"/>
      <c r="B297" s="18" t="s">
        <v>202</v>
      </c>
      <c r="C297" s="133"/>
      <c r="D297" s="417"/>
      <c r="E297" s="417"/>
      <c r="F297" s="439"/>
      <c r="G297" s="436"/>
    </row>
    <row r="298" spans="1:7" ht="25.5" customHeight="1" thickBot="1">
      <c r="A298" s="157"/>
      <c r="B298" s="47" t="s">
        <v>200</v>
      </c>
      <c r="C298" s="52">
        <v>1</v>
      </c>
      <c r="D298" s="418"/>
      <c r="E298" s="418"/>
      <c r="F298" s="440"/>
      <c r="G298" s="437"/>
    </row>
    <row r="299" spans="1:7" ht="49.5" customHeight="1">
      <c r="A299" s="389" t="s">
        <v>263</v>
      </c>
      <c r="B299" s="390"/>
      <c r="C299" s="66">
        <v>0</v>
      </c>
      <c r="D299" s="80"/>
      <c r="E299" s="80"/>
      <c r="F299" s="438" t="s">
        <v>35</v>
      </c>
      <c r="G299" s="435" t="s">
        <v>232</v>
      </c>
    </row>
    <row r="300" spans="1:7" ht="13.5" customHeight="1">
      <c r="A300" s="78"/>
      <c r="B300" s="18" t="s">
        <v>202</v>
      </c>
      <c r="C300" s="133"/>
      <c r="D300" s="11"/>
      <c r="E300" s="11"/>
      <c r="F300" s="439"/>
      <c r="G300" s="436"/>
    </row>
    <row r="301" spans="1:7" ht="25.5" customHeight="1" thickBot="1">
      <c r="A301" s="79"/>
      <c r="B301" s="47" t="s">
        <v>200</v>
      </c>
      <c r="C301" s="43">
        <v>0</v>
      </c>
      <c r="D301" s="37"/>
      <c r="E301" s="37"/>
      <c r="F301" s="440"/>
      <c r="G301" s="437"/>
    </row>
    <row r="302" spans="1:7" ht="16.5" customHeight="1" thickBot="1">
      <c r="A302" s="478" t="s">
        <v>238</v>
      </c>
      <c r="B302" s="479"/>
      <c r="C302" s="479"/>
      <c r="D302" s="479"/>
      <c r="E302" s="479"/>
      <c r="F302" s="479"/>
      <c r="G302" s="480"/>
    </row>
    <row r="303" spans="1:7" ht="31.5" customHeight="1">
      <c r="A303" s="454" t="s">
        <v>264</v>
      </c>
      <c r="B303" s="455"/>
      <c r="C303" s="80"/>
      <c r="D303" s="449"/>
      <c r="E303" s="449"/>
      <c r="F303" s="439" t="s">
        <v>419</v>
      </c>
      <c r="G303" s="435" t="s">
        <v>374</v>
      </c>
    </row>
    <row r="304" spans="1:7" ht="12.75" customHeight="1">
      <c r="A304" s="81"/>
      <c r="B304" s="10" t="s">
        <v>202</v>
      </c>
      <c r="C304" s="231"/>
      <c r="D304" s="450"/>
      <c r="E304" s="450"/>
      <c r="F304" s="439"/>
      <c r="G304" s="436"/>
    </row>
    <row r="305" spans="1:7" ht="14.25" customHeight="1">
      <c r="A305" s="63"/>
      <c r="B305" s="22" t="s">
        <v>295</v>
      </c>
      <c r="C305" s="23"/>
      <c r="D305" s="450"/>
      <c r="E305" s="450"/>
      <c r="F305" s="439"/>
      <c r="G305" s="436"/>
    </row>
    <row r="306" spans="1:7" ht="17.25" customHeight="1" thickBot="1">
      <c r="A306" s="63"/>
      <c r="B306" s="151" t="s">
        <v>296</v>
      </c>
      <c r="C306" s="302"/>
      <c r="D306" s="450"/>
      <c r="E306" s="450"/>
      <c r="F306" s="440"/>
      <c r="G306" s="436"/>
    </row>
    <row r="307" spans="1:7" ht="108.75" customHeight="1">
      <c r="A307" s="454" t="s">
        <v>265</v>
      </c>
      <c r="B307" s="455"/>
      <c r="C307" s="40">
        <f>SUM(C309+C310)</f>
        <v>0</v>
      </c>
      <c r="D307" s="40"/>
      <c r="E307" s="40"/>
      <c r="F307" s="438" t="s">
        <v>180</v>
      </c>
      <c r="G307" s="398" t="s">
        <v>255</v>
      </c>
    </row>
    <row r="308" spans="1:7" ht="14.25" customHeight="1">
      <c r="A308" s="60"/>
      <c r="B308" s="18" t="s">
        <v>202</v>
      </c>
      <c r="C308" s="224"/>
      <c r="D308" s="224"/>
      <c r="E308" s="224"/>
      <c r="F308" s="439"/>
      <c r="G308" s="424"/>
    </row>
    <row r="309" spans="1:7" ht="13.5" customHeight="1">
      <c r="A309" s="60"/>
      <c r="B309" s="18" t="s">
        <v>295</v>
      </c>
      <c r="C309" s="19">
        <f>SUM(C313+C317)</f>
        <v>0</v>
      </c>
      <c r="D309" s="19"/>
      <c r="E309" s="19"/>
      <c r="F309" s="439"/>
      <c r="G309" s="424"/>
    </row>
    <row r="310" spans="1:7" ht="13.5" customHeight="1">
      <c r="A310" s="60"/>
      <c r="B310" s="18" t="s">
        <v>296</v>
      </c>
      <c r="C310" s="19">
        <f>SUM(C314+C318)</f>
        <v>0</v>
      </c>
      <c r="D310" s="19"/>
      <c r="E310" s="19"/>
      <c r="F310" s="413"/>
      <c r="G310" s="424"/>
    </row>
    <row r="311" spans="1:7" ht="29.25" customHeight="1">
      <c r="A311" s="383" t="s">
        <v>250</v>
      </c>
      <c r="B311" s="384"/>
      <c r="C311" s="159">
        <v>0</v>
      </c>
      <c r="D311" s="159"/>
      <c r="E311" s="159"/>
      <c r="F311" s="439" t="s">
        <v>419</v>
      </c>
      <c r="G311" s="424" t="s">
        <v>364</v>
      </c>
    </row>
    <row r="312" spans="1:7" ht="12.75" customHeight="1">
      <c r="A312" s="60"/>
      <c r="B312" s="18" t="s">
        <v>202</v>
      </c>
      <c r="C312" s="140"/>
      <c r="D312" s="140"/>
      <c r="E312" s="140"/>
      <c r="F312" s="439"/>
      <c r="G312" s="424"/>
    </row>
    <row r="313" spans="1:7" ht="14.25" customHeight="1">
      <c r="A313" s="60"/>
      <c r="B313" s="18" t="s">
        <v>295</v>
      </c>
      <c r="C313" s="82">
        <v>0</v>
      </c>
      <c r="D313" s="82"/>
      <c r="E313" s="82"/>
      <c r="F313" s="439"/>
      <c r="G313" s="424"/>
    </row>
    <row r="314" spans="1:7" ht="13.5" customHeight="1" thickBot="1">
      <c r="A314" s="60"/>
      <c r="B314" s="22" t="s">
        <v>296</v>
      </c>
      <c r="C314" s="82">
        <v>0</v>
      </c>
      <c r="D314" s="82"/>
      <c r="E314" s="82"/>
      <c r="F314" s="440"/>
      <c r="G314" s="424"/>
    </row>
    <row r="315" spans="1:7" ht="63" customHeight="1">
      <c r="A315" s="383" t="s">
        <v>251</v>
      </c>
      <c r="B315" s="384"/>
      <c r="C315" s="159">
        <v>0</v>
      </c>
      <c r="D315" s="159"/>
      <c r="E315" s="159"/>
      <c r="F315" s="414" t="s">
        <v>181</v>
      </c>
      <c r="G315" s="424" t="s">
        <v>361</v>
      </c>
    </row>
    <row r="316" spans="1:7" ht="14.25" customHeight="1">
      <c r="A316" s="60"/>
      <c r="B316" s="18" t="s">
        <v>202</v>
      </c>
      <c r="C316" s="29"/>
      <c r="D316" s="29"/>
      <c r="E316" s="29"/>
      <c r="F316" s="414"/>
      <c r="G316" s="424"/>
    </row>
    <row r="317" spans="1:7" ht="13.5" customHeight="1">
      <c r="A317" s="60"/>
      <c r="B317" s="18" t="s">
        <v>295</v>
      </c>
      <c r="C317" s="82">
        <v>0</v>
      </c>
      <c r="D317" s="82"/>
      <c r="E317" s="82"/>
      <c r="F317" s="414"/>
      <c r="G317" s="424"/>
    </row>
    <row r="318" spans="1:7" ht="23.25" customHeight="1" thickBot="1">
      <c r="A318" s="141"/>
      <c r="B318" s="47" t="s">
        <v>296</v>
      </c>
      <c r="C318" s="85">
        <v>0</v>
      </c>
      <c r="D318" s="85"/>
      <c r="E318" s="85"/>
      <c r="F318" s="400"/>
      <c r="G318" s="429"/>
    </row>
    <row r="319" spans="1:7" ht="64.5" customHeight="1">
      <c r="A319" s="454" t="s">
        <v>71</v>
      </c>
      <c r="B319" s="455"/>
      <c r="C319" s="132"/>
      <c r="D319" s="132">
        <f>SUM(D321+D322+D323)</f>
        <v>29.854</v>
      </c>
      <c r="E319" s="264"/>
      <c r="F319" s="439" t="s">
        <v>180</v>
      </c>
      <c r="G319" s="423"/>
    </row>
    <row r="320" spans="1:7" ht="15" customHeight="1">
      <c r="A320" s="60"/>
      <c r="B320" s="18" t="s">
        <v>202</v>
      </c>
      <c r="C320" s="224"/>
      <c r="D320" s="133"/>
      <c r="E320" s="24"/>
      <c r="F320" s="439"/>
      <c r="G320" s="424"/>
    </row>
    <row r="321" spans="1:7" ht="15" customHeight="1">
      <c r="A321" s="60"/>
      <c r="B321" s="18" t="s">
        <v>42</v>
      </c>
      <c r="C321" s="133"/>
      <c r="D321" s="133">
        <f>SUM(D326+D331)</f>
        <v>19.208</v>
      </c>
      <c r="E321" s="263"/>
      <c r="F321" s="439"/>
      <c r="G321" s="424"/>
    </row>
    <row r="322" spans="1:7" ht="14.25" customHeight="1">
      <c r="A322" s="60"/>
      <c r="B322" s="18" t="s">
        <v>295</v>
      </c>
      <c r="C322" s="19"/>
      <c r="D322" s="133">
        <f>SUM(D327+D332)</f>
        <v>5.323</v>
      </c>
      <c r="E322" s="263"/>
      <c r="F322" s="439"/>
      <c r="G322" s="424"/>
    </row>
    <row r="323" spans="1:7" ht="15" customHeight="1">
      <c r="A323" s="60"/>
      <c r="B323" s="18" t="s">
        <v>296</v>
      </c>
      <c r="C323" s="19"/>
      <c r="D323" s="133">
        <f>SUM(D328+D333)</f>
        <v>5.323</v>
      </c>
      <c r="E323" s="263"/>
      <c r="F323" s="413"/>
      <c r="G323" s="424"/>
    </row>
    <row r="324" spans="1:7" ht="31.5" customHeight="1">
      <c r="A324" s="383" t="s">
        <v>250</v>
      </c>
      <c r="B324" s="384"/>
      <c r="C324" s="132"/>
      <c r="D324" s="132">
        <f>SUM(D326+D327+D328)</f>
        <v>22.72</v>
      </c>
      <c r="E324" s="264"/>
      <c r="F324" s="414" t="s">
        <v>419</v>
      </c>
      <c r="G324" s="424" t="s">
        <v>362</v>
      </c>
    </row>
    <row r="325" spans="1:7" ht="15" customHeight="1">
      <c r="A325" s="60"/>
      <c r="B325" s="18" t="s">
        <v>202</v>
      </c>
      <c r="C325" s="140"/>
      <c r="D325" s="133"/>
      <c r="E325" s="24"/>
      <c r="F325" s="414"/>
      <c r="G325" s="424"/>
    </row>
    <row r="326" spans="1:7" ht="15" customHeight="1">
      <c r="A326" s="60"/>
      <c r="B326" s="18" t="s">
        <v>42</v>
      </c>
      <c r="C326" s="29"/>
      <c r="D326" s="29">
        <v>14.92</v>
      </c>
      <c r="E326" s="263"/>
      <c r="F326" s="414"/>
      <c r="G326" s="424"/>
    </row>
    <row r="327" spans="1:7" ht="17.25" customHeight="1">
      <c r="A327" s="60"/>
      <c r="B327" s="18" t="s">
        <v>295</v>
      </c>
      <c r="C327" s="29"/>
      <c r="D327" s="29">
        <v>3.9</v>
      </c>
      <c r="E327" s="263"/>
      <c r="F327" s="414"/>
      <c r="G327" s="424"/>
    </row>
    <row r="328" spans="1:7" ht="17.25" customHeight="1">
      <c r="A328" s="60"/>
      <c r="B328" s="22" t="s">
        <v>296</v>
      </c>
      <c r="C328" s="29"/>
      <c r="D328" s="29">
        <v>3.9</v>
      </c>
      <c r="E328" s="263"/>
      <c r="F328" s="414"/>
      <c r="G328" s="424"/>
    </row>
    <row r="329" spans="1:7" ht="32.25" customHeight="1">
      <c r="A329" s="383" t="s">
        <v>72</v>
      </c>
      <c r="B329" s="384"/>
      <c r="C329" s="132"/>
      <c r="D329" s="132">
        <f>SUM(D331+D332+D333)</f>
        <v>7.134</v>
      </c>
      <c r="E329" s="264"/>
      <c r="F329" s="414" t="s">
        <v>419</v>
      </c>
      <c r="G329" s="424" t="s">
        <v>363</v>
      </c>
    </row>
    <row r="330" spans="1:7" ht="16.5" customHeight="1">
      <c r="A330" s="60"/>
      <c r="B330" s="18" t="s">
        <v>202</v>
      </c>
      <c r="C330" s="29"/>
      <c r="D330" s="133"/>
      <c r="E330" s="24"/>
      <c r="F330" s="414"/>
      <c r="G330" s="424"/>
    </row>
    <row r="331" spans="1:7" ht="16.5" customHeight="1">
      <c r="A331" s="60"/>
      <c r="B331" s="18" t="s">
        <v>42</v>
      </c>
      <c r="C331" s="29"/>
      <c r="D331" s="29">
        <v>4.288</v>
      </c>
      <c r="E331" s="263"/>
      <c r="F331" s="414"/>
      <c r="G331" s="424"/>
    </row>
    <row r="332" spans="1:7" ht="16.5" customHeight="1">
      <c r="A332" s="60"/>
      <c r="B332" s="18" t="s">
        <v>295</v>
      </c>
      <c r="C332" s="29"/>
      <c r="D332" s="29">
        <v>1.423</v>
      </c>
      <c r="E332" s="263"/>
      <c r="F332" s="414"/>
      <c r="G332" s="424"/>
    </row>
    <row r="333" spans="1:7" ht="15.75" customHeight="1" thickBot="1">
      <c r="A333" s="141"/>
      <c r="B333" s="47" t="s">
        <v>296</v>
      </c>
      <c r="C333" s="52"/>
      <c r="D333" s="52">
        <v>1.423</v>
      </c>
      <c r="E333" s="263"/>
      <c r="F333" s="414"/>
      <c r="G333" s="424"/>
    </row>
    <row r="334" spans="1:7" ht="47.25" customHeight="1">
      <c r="A334" s="419" t="s">
        <v>266</v>
      </c>
      <c r="B334" s="420"/>
      <c r="C334" s="132">
        <f>SUM(C340+C341)</f>
        <v>17.105</v>
      </c>
      <c r="D334" s="416"/>
      <c r="E334" s="486"/>
      <c r="F334" s="371" t="s">
        <v>162</v>
      </c>
      <c r="G334" s="435" t="s">
        <v>225</v>
      </c>
    </row>
    <row r="335" spans="1:7" ht="12.75" customHeight="1">
      <c r="A335" s="205"/>
      <c r="B335" s="22" t="s">
        <v>202</v>
      </c>
      <c r="C335" s="206"/>
      <c r="D335" s="417"/>
      <c r="E335" s="487"/>
      <c r="F335" s="371"/>
      <c r="G335" s="436"/>
    </row>
    <row r="336" spans="1:7" ht="12.75" customHeight="1">
      <c r="A336" s="205"/>
      <c r="B336" s="22" t="s">
        <v>296</v>
      </c>
      <c r="C336" s="26">
        <f>SUM(C340)</f>
        <v>13.995</v>
      </c>
      <c r="D336" s="417"/>
      <c r="E336" s="487"/>
      <c r="F336" s="371"/>
      <c r="G336" s="436"/>
    </row>
    <row r="337" spans="1:7" ht="13.5" customHeight="1">
      <c r="A337" s="205"/>
      <c r="B337" s="99" t="s">
        <v>200</v>
      </c>
      <c r="C337" s="15">
        <f>SUM(C341)</f>
        <v>3.11</v>
      </c>
      <c r="D337" s="417"/>
      <c r="E337" s="487"/>
      <c r="F337" s="371"/>
      <c r="G337" s="436"/>
    </row>
    <row r="338" spans="1:7" ht="28.5" customHeight="1">
      <c r="A338" s="500" t="s">
        <v>249</v>
      </c>
      <c r="B338" s="501"/>
      <c r="C338" s="158">
        <f>SUM(C340+C341)</f>
        <v>17.105</v>
      </c>
      <c r="D338" s="417"/>
      <c r="E338" s="487"/>
      <c r="F338" s="371"/>
      <c r="G338" s="436"/>
    </row>
    <row r="339" spans="1:7" ht="15" customHeight="1">
      <c r="A339" s="123"/>
      <c r="B339" s="10" t="s">
        <v>202</v>
      </c>
      <c r="C339" s="207"/>
      <c r="D339" s="417"/>
      <c r="E339" s="487"/>
      <c r="F339" s="371"/>
      <c r="G339" s="436"/>
    </row>
    <row r="340" spans="1:7" ht="14.25" customHeight="1">
      <c r="A340" s="123"/>
      <c r="B340" s="22" t="s">
        <v>296</v>
      </c>
      <c r="C340" s="26">
        <v>13.995</v>
      </c>
      <c r="D340" s="417"/>
      <c r="E340" s="487"/>
      <c r="F340" s="371"/>
      <c r="G340" s="436"/>
    </row>
    <row r="341" spans="1:7" ht="21" customHeight="1" thickBot="1">
      <c r="A341" s="122"/>
      <c r="B341" s="62" t="s">
        <v>200</v>
      </c>
      <c r="C341" s="55">
        <v>3.11</v>
      </c>
      <c r="D341" s="418"/>
      <c r="E341" s="488"/>
      <c r="F341" s="372"/>
      <c r="G341" s="437"/>
    </row>
    <row r="342" spans="1:7" ht="80.25" customHeight="1">
      <c r="A342" s="419" t="s">
        <v>118</v>
      </c>
      <c r="B342" s="420"/>
      <c r="C342" s="40">
        <f>SUM(C343)</f>
        <v>3.6</v>
      </c>
      <c r="D342" s="416"/>
      <c r="E342" s="416"/>
      <c r="F342" s="492" t="s">
        <v>162</v>
      </c>
      <c r="G342" s="435" t="s">
        <v>365</v>
      </c>
    </row>
    <row r="343" spans="1:7" ht="16.5" customHeight="1">
      <c r="A343" s="500" t="s">
        <v>252</v>
      </c>
      <c r="B343" s="501"/>
      <c r="C343" s="158">
        <f>SUM(C345+C346)</f>
        <v>3.6</v>
      </c>
      <c r="D343" s="417"/>
      <c r="E343" s="417"/>
      <c r="F343" s="493"/>
      <c r="G343" s="436"/>
    </row>
    <row r="344" spans="1:7" ht="15.75" customHeight="1">
      <c r="A344" s="123"/>
      <c r="B344" s="10" t="s">
        <v>202</v>
      </c>
      <c r="C344" s="207"/>
      <c r="D344" s="417"/>
      <c r="E344" s="417"/>
      <c r="F344" s="493"/>
      <c r="G344" s="436"/>
    </row>
    <row r="345" spans="1:7" ht="29.25" customHeight="1">
      <c r="A345" s="123"/>
      <c r="B345" s="22" t="s">
        <v>295</v>
      </c>
      <c r="C345" s="26">
        <v>1.8</v>
      </c>
      <c r="D345" s="417"/>
      <c r="E345" s="417"/>
      <c r="F345" s="493"/>
      <c r="G345" s="436"/>
    </row>
    <row r="346" spans="1:7" ht="44.25" customHeight="1" thickBot="1">
      <c r="A346" s="123"/>
      <c r="B346" s="16" t="s">
        <v>296</v>
      </c>
      <c r="C346" s="15">
        <v>1.8</v>
      </c>
      <c r="D346" s="418"/>
      <c r="E346" s="418"/>
      <c r="F346" s="493"/>
      <c r="G346" s="436"/>
    </row>
    <row r="347" spans="1:7" ht="103.5" customHeight="1">
      <c r="A347" s="454" t="s">
        <v>10</v>
      </c>
      <c r="B347" s="455"/>
      <c r="C347" s="40">
        <f>SUM(C349+C350)</f>
        <v>26.62</v>
      </c>
      <c r="D347" s="40">
        <f>SUM(D349+D350)</f>
        <v>3.129</v>
      </c>
      <c r="E347" s="264">
        <f>SUM(D347/C347)*100</f>
        <v>11.754320060105183</v>
      </c>
      <c r="F347" s="492" t="s">
        <v>182</v>
      </c>
      <c r="G347" s="398" t="s">
        <v>53</v>
      </c>
    </row>
    <row r="348" spans="1:7" ht="36" customHeight="1">
      <c r="A348" s="123"/>
      <c r="B348" s="22" t="s">
        <v>202</v>
      </c>
      <c r="C348" s="238"/>
      <c r="D348" s="133"/>
      <c r="E348" s="24"/>
      <c r="F348" s="493"/>
      <c r="G348" s="424"/>
    </row>
    <row r="349" spans="1:7" ht="41.25" customHeight="1" thickBot="1">
      <c r="A349" s="122"/>
      <c r="B349" s="42" t="s">
        <v>296</v>
      </c>
      <c r="C349" s="55">
        <v>23.893</v>
      </c>
      <c r="D349" s="55">
        <v>1.828</v>
      </c>
      <c r="E349" s="266">
        <f>SUM(D349/C349)*100</f>
        <v>7.6507763780186675</v>
      </c>
      <c r="F349" s="502"/>
      <c r="G349" s="429"/>
    </row>
    <row r="350" spans="1:7" ht="313.5" customHeight="1" thickBot="1">
      <c r="A350" s="122"/>
      <c r="B350" s="313" t="s">
        <v>199</v>
      </c>
      <c r="C350" s="314">
        <v>2.727</v>
      </c>
      <c r="D350" s="314">
        <v>1.301</v>
      </c>
      <c r="E350" s="265">
        <f>SUM(D350/C350)*100</f>
        <v>47.70810414374771</v>
      </c>
      <c r="F350" s="208" t="s">
        <v>183</v>
      </c>
      <c r="G350" s="154" t="s">
        <v>370</v>
      </c>
    </row>
    <row r="351" spans="1:7" ht="47.25" customHeight="1">
      <c r="A351" s="454" t="s">
        <v>119</v>
      </c>
      <c r="B351" s="455"/>
      <c r="C351" s="66">
        <f>SUM(C353+C354+C355+C356)</f>
        <v>0</v>
      </c>
      <c r="D351" s="40">
        <f>SUM(D353+D354+D355+D356)</f>
        <v>111.337</v>
      </c>
      <c r="E351" s="80"/>
      <c r="F351" s="438" t="s">
        <v>184</v>
      </c>
      <c r="G351" s="398"/>
    </row>
    <row r="352" spans="1:7" ht="15" customHeight="1">
      <c r="A352" s="60"/>
      <c r="B352" s="18" t="s">
        <v>202</v>
      </c>
      <c r="C352" s="223"/>
      <c r="D352" s="223"/>
      <c r="E352" s="251"/>
      <c r="F352" s="439"/>
      <c r="G352" s="424"/>
    </row>
    <row r="353" spans="1:7" ht="45.75" customHeight="1">
      <c r="A353" s="60"/>
      <c r="B353" s="18" t="s">
        <v>41</v>
      </c>
      <c r="C353" s="23">
        <f aca="true" t="shared" si="0" ref="C353:D355">SUM(C361+C367)</f>
        <v>0</v>
      </c>
      <c r="D353" s="26">
        <f t="shared" si="0"/>
        <v>77.494</v>
      </c>
      <c r="E353" s="247"/>
      <c r="F353" s="439"/>
      <c r="G353" s="424"/>
    </row>
    <row r="354" spans="1:7" ht="16.5" customHeight="1">
      <c r="A354" s="60"/>
      <c r="B354" s="18" t="s">
        <v>295</v>
      </c>
      <c r="C354" s="33">
        <f t="shared" si="0"/>
        <v>0</v>
      </c>
      <c r="D354" s="33">
        <f t="shared" si="0"/>
        <v>9.745</v>
      </c>
      <c r="E354" s="248"/>
      <c r="F354" s="439"/>
      <c r="G354" s="424"/>
    </row>
    <row r="355" spans="1:7" ht="15.75" customHeight="1">
      <c r="A355" s="60"/>
      <c r="B355" s="18" t="s">
        <v>296</v>
      </c>
      <c r="C355" s="23">
        <f t="shared" si="0"/>
        <v>0</v>
      </c>
      <c r="D355" s="23">
        <f t="shared" si="0"/>
        <v>15.950999999999999</v>
      </c>
      <c r="E355" s="247"/>
      <c r="F355" s="439"/>
      <c r="G355" s="424"/>
    </row>
    <row r="356" spans="1:7" ht="17.25" customHeight="1" thickBot="1">
      <c r="A356" s="141"/>
      <c r="B356" s="47" t="s">
        <v>200</v>
      </c>
      <c r="C356" s="43">
        <f>SUM(C364)</f>
        <v>0</v>
      </c>
      <c r="D356" s="26">
        <f>SUM(D364+D370)</f>
        <v>8.147</v>
      </c>
      <c r="E356" s="37"/>
      <c r="F356" s="440"/>
      <c r="G356" s="429"/>
    </row>
    <row r="357" spans="1:7" ht="48.75" customHeight="1">
      <c r="A357" s="387" t="s">
        <v>46</v>
      </c>
      <c r="B357" s="388"/>
      <c r="C357" s="304">
        <v>0</v>
      </c>
      <c r="D357" s="86"/>
      <c r="E357" s="86"/>
      <c r="F357" s="160"/>
      <c r="G357" s="277" t="s">
        <v>255</v>
      </c>
    </row>
    <row r="358" spans="1:7" ht="48" customHeight="1" thickBot="1">
      <c r="A358" s="385" t="s">
        <v>267</v>
      </c>
      <c r="B358" s="386"/>
      <c r="C358" s="159">
        <v>0</v>
      </c>
      <c r="D358" s="23"/>
      <c r="E358" s="23"/>
      <c r="F358" s="20"/>
      <c r="G358" s="278" t="s">
        <v>255</v>
      </c>
    </row>
    <row r="359" spans="1:7" ht="48" customHeight="1">
      <c r="A359" s="381" t="s">
        <v>226</v>
      </c>
      <c r="B359" s="382"/>
      <c r="C359" s="370">
        <f>SUM(C361+C362+C363+C364)</f>
        <v>0</v>
      </c>
      <c r="D359" s="132">
        <f>SUM(D361+D362+D363+D364)</f>
        <v>42.386</v>
      </c>
      <c r="E359" s="264"/>
      <c r="F359" s="438" t="s">
        <v>184</v>
      </c>
      <c r="G359" s="423" t="s">
        <v>371</v>
      </c>
    </row>
    <row r="360" spans="1:7" ht="13.5" customHeight="1">
      <c r="A360" s="60"/>
      <c r="B360" s="22" t="s">
        <v>202</v>
      </c>
      <c r="C360" s="225"/>
      <c r="D360" s="240"/>
      <c r="E360" s="240"/>
      <c r="F360" s="439"/>
      <c r="G360" s="424"/>
    </row>
    <row r="361" spans="1:7" ht="45" customHeight="1">
      <c r="A361" s="60"/>
      <c r="B361" s="22" t="s">
        <v>41</v>
      </c>
      <c r="C361" s="23">
        <v>0</v>
      </c>
      <c r="D361" s="25">
        <v>29.925</v>
      </c>
      <c r="E361" s="263"/>
      <c r="F361" s="439"/>
      <c r="G361" s="424"/>
    </row>
    <row r="362" spans="1:7" ht="19.5" customHeight="1">
      <c r="A362" s="60"/>
      <c r="B362" s="22" t="s">
        <v>295</v>
      </c>
      <c r="C362" s="23">
        <v>0</v>
      </c>
      <c r="D362" s="25">
        <v>2.068</v>
      </c>
      <c r="E362" s="263"/>
      <c r="F362" s="439"/>
      <c r="G362" s="424"/>
    </row>
    <row r="363" spans="1:7" ht="20.25" customHeight="1">
      <c r="A363" s="60"/>
      <c r="B363" s="22" t="s">
        <v>296</v>
      </c>
      <c r="C363" s="23">
        <v>0</v>
      </c>
      <c r="D363" s="25">
        <v>8.274</v>
      </c>
      <c r="E363" s="263"/>
      <c r="F363" s="439"/>
      <c r="G363" s="424"/>
    </row>
    <row r="364" spans="1:7" ht="24" customHeight="1" thickBot="1">
      <c r="A364" s="303"/>
      <c r="B364" s="16" t="s">
        <v>200</v>
      </c>
      <c r="C364" s="17">
        <v>0</v>
      </c>
      <c r="D364" s="309">
        <v>2.119</v>
      </c>
      <c r="E364" s="301"/>
      <c r="F364" s="440"/>
      <c r="G364" s="425"/>
    </row>
    <row r="365" spans="1:7" ht="51" customHeight="1">
      <c r="A365" s="498" t="s">
        <v>227</v>
      </c>
      <c r="B365" s="499"/>
      <c r="C365" s="374">
        <v>0</v>
      </c>
      <c r="D365" s="40">
        <f>SUM(D367+D368+D369+D370)</f>
        <v>68.95100000000001</v>
      </c>
      <c r="E365" s="292"/>
      <c r="F365" s="438" t="s">
        <v>184</v>
      </c>
      <c r="G365" s="435" t="s">
        <v>372</v>
      </c>
    </row>
    <row r="366" spans="1:7" ht="17.25" customHeight="1">
      <c r="A366" s="173"/>
      <c r="B366" s="108" t="s">
        <v>202</v>
      </c>
      <c r="C366" s="174"/>
      <c r="D366" s="240"/>
      <c r="E366" s="240"/>
      <c r="F366" s="439"/>
      <c r="G366" s="436"/>
    </row>
    <row r="367" spans="1:7" ht="53.25" customHeight="1">
      <c r="A367" s="173"/>
      <c r="B367" s="22" t="s">
        <v>41</v>
      </c>
      <c r="C367" s="24">
        <v>0</v>
      </c>
      <c r="D367" s="25">
        <v>47.569</v>
      </c>
      <c r="E367" s="263"/>
      <c r="F367" s="439"/>
      <c r="G367" s="436"/>
    </row>
    <row r="368" spans="1:7" ht="19.5" customHeight="1">
      <c r="A368" s="173"/>
      <c r="B368" s="108" t="s">
        <v>295</v>
      </c>
      <c r="C368" s="24">
        <v>0</v>
      </c>
      <c r="D368" s="25">
        <v>7.677</v>
      </c>
      <c r="E368" s="263"/>
      <c r="F368" s="439"/>
      <c r="G368" s="436"/>
    </row>
    <row r="369" spans="1:7" ht="18" customHeight="1">
      <c r="A369" s="173"/>
      <c r="B369" s="108" t="s">
        <v>296</v>
      </c>
      <c r="C369" s="24">
        <v>0</v>
      </c>
      <c r="D369" s="25">
        <v>7.677</v>
      </c>
      <c r="E369" s="263"/>
      <c r="F369" s="439"/>
      <c r="G369" s="436"/>
    </row>
    <row r="370" spans="1:7" ht="16.5" customHeight="1" thickBot="1">
      <c r="A370" s="175"/>
      <c r="B370" s="176" t="s">
        <v>200</v>
      </c>
      <c r="C370" s="144">
        <v>0</v>
      </c>
      <c r="D370" s="45">
        <v>6.028</v>
      </c>
      <c r="E370" s="266"/>
      <c r="F370" s="440"/>
      <c r="G370" s="437"/>
    </row>
    <row r="371" spans="1:7" ht="45.75" customHeight="1">
      <c r="A371" s="454" t="s">
        <v>120</v>
      </c>
      <c r="B371" s="455"/>
      <c r="C371" s="66">
        <f>SUM(C373+C374+C375)</f>
        <v>0</v>
      </c>
      <c r="D371" s="582"/>
      <c r="E371" s="585"/>
      <c r="F371" s="414" t="s">
        <v>419</v>
      </c>
      <c r="G371" s="435" t="s">
        <v>373</v>
      </c>
    </row>
    <row r="372" spans="1:7" ht="13.5" customHeight="1">
      <c r="A372" s="63"/>
      <c r="B372" s="83" t="s">
        <v>202</v>
      </c>
      <c r="C372" s="241"/>
      <c r="D372" s="583"/>
      <c r="E372" s="586"/>
      <c r="F372" s="414"/>
      <c r="G372" s="436"/>
    </row>
    <row r="373" spans="1:7" ht="15" customHeight="1">
      <c r="A373" s="63"/>
      <c r="B373" s="18" t="s">
        <v>294</v>
      </c>
      <c r="C373" s="84">
        <v>0</v>
      </c>
      <c r="D373" s="583"/>
      <c r="E373" s="586"/>
      <c r="F373" s="414"/>
      <c r="G373" s="436"/>
    </row>
    <row r="374" spans="1:7" ht="13.5" customHeight="1">
      <c r="A374" s="63"/>
      <c r="B374" s="18" t="s">
        <v>295</v>
      </c>
      <c r="C374" s="84">
        <v>0</v>
      </c>
      <c r="D374" s="583"/>
      <c r="E374" s="586"/>
      <c r="F374" s="414"/>
      <c r="G374" s="436"/>
    </row>
    <row r="375" spans="1:7" ht="22.5" customHeight="1" thickBot="1">
      <c r="A375" s="61"/>
      <c r="B375" s="42" t="s">
        <v>296</v>
      </c>
      <c r="C375" s="107">
        <v>0</v>
      </c>
      <c r="D375" s="584"/>
      <c r="E375" s="587"/>
      <c r="F375" s="414"/>
      <c r="G375" s="437"/>
    </row>
    <row r="376" spans="1:7" ht="43.5" customHeight="1">
      <c r="A376" s="419" t="s">
        <v>121</v>
      </c>
      <c r="B376" s="420"/>
      <c r="C376" s="40">
        <f>SUM(C379)</f>
        <v>0.5</v>
      </c>
      <c r="D376" s="416"/>
      <c r="E376" s="416"/>
      <c r="F376" s="410" t="s">
        <v>185</v>
      </c>
      <c r="G376" s="398" t="s">
        <v>225</v>
      </c>
    </row>
    <row r="377" spans="1:7" ht="21" customHeight="1">
      <c r="A377" s="142"/>
      <c r="B377" s="209" t="s">
        <v>254</v>
      </c>
      <c r="C377" s="26">
        <v>0.5</v>
      </c>
      <c r="D377" s="417"/>
      <c r="E377" s="417"/>
      <c r="F377" s="414"/>
      <c r="G377" s="424"/>
    </row>
    <row r="378" spans="1:7" ht="15" customHeight="1">
      <c r="A378" s="60"/>
      <c r="B378" s="83" t="s">
        <v>202</v>
      </c>
      <c r="C378" s="221"/>
      <c r="D378" s="417"/>
      <c r="E378" s="417"/>
      <c r="F378" s="414"/>
      <c r="G378" s="424"/>
    </row>
    <row r="379" spans="1:7" ht="109.5" customHeight="1" thickBot="1">
      <c r="A379" s="141"/>
      <c r="B379" s="42" t="s">
        <v>296</v>
      </c>
      <c r="C379" s="45">
        <v>0.5</v>
      </c>
      <c r="D379" s="418"/>
      <c r="E379" s="418"/>
      <c r="F379" s="400"/>
      <c r="G379" s="429"/>
    </row>
    <row r="380" spans="1:7" ht="17.25" customHeight="1" thickBot="1">
      <c r="A380" s="478" t="s">
        <v>239</v>
      </c>
      <c r="B380" s="479"/>
      <c r="C380" s="479"/>
      <c r="D380" s="479"/>
      <c r="E380" s="479"/>
      <c r="F380" s="479"/>
      <c r="G380" s="480"/>
    </row>
    <row r="381" spans="1:7" ht="31.5" customHeight="1">
      <c r="A381" s="463" t="s">
        <v>122</v>
      </c>
      <c r="B381" s="464"/>
      <c r="C381" s="40">
        <f>SUM(C383)</f>
        <v>10</v>
      </c>
      <c r="D381" s="416"/>
      <c r="E381" s="416"/>
      <c r="F381" s="438" t="s">
        <v>186</v>
      </c>
      <c r="G381" s="474" t="s">
        <v>374</v>
      </c>
    </row>
    <row r="382" spans="1:7" ht="14.25" customHeight="1">
      <c r="A382" s="64"/>
      <c r="B382" s="18" t="s">
        <v>202</v>
      </c>
      <c r="C382" s="218"/>
      <c r="D382" s="417"/>
      <c r="E382" s="417"/>
      <c r="F382" s="439"/>
      <c r="G382" s="472"/>
    </row>
    <row r="383" spans="1:7" ht="81.75" customHeight="1" thickBot="1">
      <c r="A383" s="65"/>
      <c r="B383" s="42" t="s">
        <v>296</v>
      </c>
      <c r="C383" s="55">
        <v>10</v>
      </c>
      <c r="D383" s="418"/>
      <c r="E383" s="418"/>
      <c r="F383" s="440"/>
      <c r="G383" s="473"/>
    </row>
    <row r="384" spans="1:7" ht="78" customHeight="1">
      <c r="A384" s="454" t="s">
        <v>123</v>
      </c>
      <c r="B384" s="455"/>
      <c r="C384" s="40">
        <f>SUM(C386+C387+C388)</f>
        <v>79.5</v>
      </c>
      <c r="D384" s="40">
        <f>SUM(D386+D387+D388)</f>
        <v>9.185</v>
      </c>
      <c r="E384" s="264">
        <f>SUM(D384/C384)*100</f>
        <v>11.553459119496857</v>
      </c>
      <c r="F384" s="438" t="s">
        <v>187</v>
      </c>
      <c r="G384" s="435" t="s">
        <v>375</v>
      </c>
    </row>
    <row r="385" spans="1:7" ht="13.5" customHeight="1">
      <c r="A385" s="64"/>
      <c r="B385" s="7" t="s">
        <v>202</v>
      </c>
      <c r="C385" s="219"/>
      <c r="D385" s="269"/>
      <c r="E385" s="240"/>
      <c r="F385" s="439"/>
      <c r="G385" s="436"/>
    </row>
    <row r="386" spans="1:7" ht="16.5" customHeight="1">
      <c r="A386" s="64"/>
      <c r="B386" s="22" t="s">
        <v>296</v>
      </c>
      <c r="C386" s="26">
        <v>15</v>
      </c>
      <c r="D386" s="26">
        <v>3.841</v>
      </c>
      <c r="E386" s="262">
        <f>SUM(D386/C386)*100</f>
        <v>25.606666666666666</v>
      </c>
      <c r="F386" s="439"/>
      <c r="G386" s="436"/>
    </row>
    <row r="387" spans="1:7" ht="21" customHeight="1">
      <c r="A387" s="64"/>
      <c r="B387" s="22" t="s">
        <v>299</v>
      </c>
      <c r="C387" s="26">
        <v>60</v>
      </c>
      <c r="D387" s="26">
        <v>5.344</v>
      </c>
      <c r="E387" s="263">
        <f>SUM(D387/C387)*100</f>
        <v>8.906666666666666</v>
      </c>
      <c r="F387" s="439"/>
      <c r="G387" s="436"/>
    </row>
    <row r="388" spans="1:7" ht="16.5" customHeight="1" thickBot="1">
      <c r="A388" s="65"/>
      <c r="B388" s="42" t="s">
        <v>200</v>
      </c>
      <c r="C388" s="55">
        <v>4.5</v>
      </c>
      <c r="D388" s="68">
        <v>0</v>
      </c>
      <c r="E388" s="55"/>
      <c r="F388" s="440"/>
      <c r="G388" s="437"/>
    </row>
    <row r="389" spans="1:7" ht="48" customHeight="1">
      <c r="A389" s="454" t="s">
        <v>124</v>
      </c>
      <c r="B389" s="455"/>
      <c r="C389" s="210">
        <f>SUM(C391)</f>
        <v>14.8</v>
      </c>
      <c r="D389" s="417"/>
      <c r="E389" s="417"/>
      <c r="F389" s="438" t="s">
        <v>165</v>
      </c>
      <c r="G389" s="474" t="s">
        <v>374</v>
      </c>
    </row>
    <row r="390" spans="1:7" ht="15.75" customHeight="1">
      <c r="A390" s="74"/>
      <c r="B390" s="108" t="s">
        <v>202</v>
      </c>
      <c r="C390" s="133"/>
      <c r="D390" s="417"/>
      <c r="E390" s="417"/>
      <c r="F390" s="439"/>
      <c r="G390" s="472"/>
    </row>
    <row r="391" spans="1:7" ht="94.5" customHeight="1" thickBot="1">
      <c r="A391" s="75"/>
      <c r="B391" s="42" t="s">
        <v>299</v>
      </c>
      <c r="C391" s="45">
        <v>14.8</v>
      </c>
      <c r="D391" s="418"/>
      <c r="E391" s="418"/>
      <c r="F391" s="440"/>
      <c r="G391" s="473"/>
    </row>
    <row r="392" spans="1:7" ht="51.75" customHeight="1">
      <c r="A392" s="454" t="s">
        <v>125</v>
      </c>
      <c r="B392" s="455"/>
      <c r="C392" s="40">
        <f>SUM(C394+C395)</f>
        <v>54.3</v>
      </c>
      <c r="D392" s="132">
        <f>SUM(D394+D395+D396+D397)</f>
        <v>51.084</v>
      </c>
      <c r="E392" s="264">
        <f>SUM(D392/C392)*100</f>
        <v>94.07734806629836</v>
      </c>
      <c r="F392" s="438" t="s">
        <v>164</v>
      </c>
      <c r="G392" s="435" t="s">
        <v>376</v>
      </c>
    </row>
    <row r="393" spans="1:7" ht="15" customHeight="1">
      <c r="A393" s="94"/>
      <c r="B393" s="108" t="s">
        <v>202</v>
      </c>
      <c r="C393" s="133"/>
      <c r="D393" s="240"/>
      <c r="E393" s="240"/>
      <c r="F393" s="439"/>
      <c r="G393" s="436"/>
    </row>
    <row r="394" spans="1:7" ht="18" customHeight="1">
      <c r="A394" s="94"/>
      <c r="B394" s="108" t="s">
        <v>295</v>
      </c>
      <c r="C394" s="25">
        <v>27.15</v>
      </c>
      <c r="D394" s="270">
        <v>19.042</v>
      </c>
      <c r="E394" s="262">
        <f>SUM(D394/C394)*100</f>
        <v>70.13627992633519</v>
      </c>
      <c r="F394" s="439"/>
      <c r="G394" s="436"/>
    </row>
    <row r="395" spans="1:7" ht="75.75" customHeight="1" thickBot="1">
      <c r="A395" s="95"/>
      <c r="B395" s="169" t="s">
        <v>296</v>
      </c>
      <c r="C395" s="45">
        <v>27.15</v>
      </c>
      <c r="D395" s="25">
        <v>32.042</v>
      </c>
      <c r="E395" s="263">
        <f>SUM(D395/C395)*100</f>
        <v>118.01841620626152</v>
      </c>
      <c r="F395" s="440"/>
      <c r="G395" s="437"/>
    </row>
    <row r="396" spans="1:7" ht="25.5" customHeight="1">
      <c r="A396" s="494" t="s">
        <v>126</v>
      </c>
      <c r="B396" s="495"/>
      <c r="C396" s="148">
        <v>0</v>
      </c>
      <c r="D396" s="256"/>
      <c r="E396" s="256"/>
      <c r="F396" s="438" t="s">
        <v>163</v>
      </c>
      <c r="G396" s="435" t="s">
        <v>108</v>
      </c>
    </row>
    <row r="397" spans="1:7" ht="84" customHeight="1">
      <c r="A397" s="496"/>
      <c r="B397" s="497"/>
      <c r="C397" s="27">
        <f>SUM(C399+C400+C401)</f>
        <v>0</v>
      </c>
      <c r="D397" s="246"/>
      <c r="E397" s="246"/>
      <c r="F397" s="439"/>
      <c r="G397" s="436"/>
    </row>
    <row r="398" spans="1:7" ht="16.5" customHeight="1">
      <c r="A398" s="41"/>
      <c r="B398" s="22" t="s">
        <v>202</v>
      </c>
      <c r="C398" s="161"/>
      <c r="D398" s="249"/>
      <c r="E398" s="249"/>
      <c r="F398" s="439"/>
      <c r="G398" s="436"/>
    </row>
    <row r="399" spans="1:7" ht="23.25" customHeight="1">
      <c r="A399" s="63"/>
      <c r="B399" s="22" t="s">
        <v>300</v>
      </c>
      <c r="C399" s="33">
        <v>0</v>
      </c>
      <c r="D399" s="248"/>
      <c r="E399" s="248"/>
      <c r="F399" s="439"/>
      <c r="G399" s="436"/>
    </row>
    <row r="400" spans="1:7" ht="21.75" customHeight="1">
      <c r="A400" s="41"/>
      <c r="B400" s="22" t="s">
        <v>301</v>
      </c>
      <c r="C400" s="84">
        <v>0</v>
      </c>
      <c r="D400" s="214"/>
      <c r="E400" s="214"/>
      <c r="F400" s="439"/>
      <c r="G400" s="436"/>
    </row>
    <row r="401" spans="1:7" ht="34.5" customHeight="1" thickBot="1">
      <c r="A401" s="170"/>
      <c r="B401" s="42" t="s">
        <v>201</v>
      </c>
      <c r="C401" s="44">
        <v>0</v>
      </c>
      <c r="D401" s="97"/>
      <c r="E401" s="97"/>
      <c r="F401" s="440"/>
      <c r="G401" s="437"/>
    </row>
    <row r="402" spans="1:7" ht="21" customHeight="1">
      <c r="A402" s="494" t="s">
        <v>127</v>
      </c>
      <c r="B402" s="495"/>
      <c r="C402" s="86" t="s">
        <v>137</v>
      </c>
      <c r="D402" s="86"/>
      <c r="E402" s="86"/>
      <c r="F402" s="438" t="s">
        <v>163</v>
      </c>
      <c r="G402" s="398" t="s">
        <v>377</v>
      </c>
    </row>
    <row r="403" spans="1:7" ht="186.75" customHeight="1">
      <c r="A403" s="496"/>
      <c r="B403" s="497"/>
      <c r="C403" s="131">
        <f>SUM(C405)</f>
        <v>0</v>
      </c>
      <c r="D403" s="132">
        <f>SUM(D405)</f>
        <v>6.09</v>
      </c>
      <c r="E403" s="132"/>
      <c r="F403" s="439"/>
      <c r="G403" s="424"/>
    </row>
    <row r="404" spans="1:7" ht="13.5" customHeight="1">
      <c r="A404" s="142"/>
      <c r="B404" s="22" t="s">
        <v>202</v>
      </c>
      <c r="C404" s="227"/>
      <c r="D404" s="227"/>
      <c r="E404" s="227"/>
      <c r="F404" s="439"/>
      <c r="G404" s="424"/>
    </row>
    <row r="405" spans="1:7" ht="13.5" customHeight="1">
      <c r="A405" s="60"/>
      <c r="B405" s="22" t="s">
        <v>302</v>
      </c>
      <c r="C405" s="21">
        <v>0</v>
      </c>
      <c r="D405" s="270">
        <v>6.09</v>
      </c>
      <c r="E405" s="270"/>
      <c r="F405" s="439"/>
      <c r="G405" s="424"/>
    </row>
    <row r="406" spans="1:7" ht="15" customHeight="1">
      <c r="A406" s="142"/>
      <c r="B406" s="22" t="s">
        <v>253</v>
      </c>
      <c r="C406" s="272"/>
      <c r="D406" s="272"/>
      <c r="E406" s="272"/>
      <c r="F406" s="439"/>
      <c r="G406" s="424"/>
    </row>
    <row r="407" spans="1:7" ht="15" customHeight="1" thickBot="1">
      <c r="A407" s="143"/>
      <c r="B407" s="42" t="s">
        <v>200</v>
      </c>
      <c r="C407" s="273"/>
      <c r="D407" s="273"/>
      <c r="E407" s="273"/>
      <c r="F407" s="440"/>
      <c r="G407" s="429"/>
    </row>
    <row r="408" spans="1:7" ht="96" customHeight="1">
      <c r="A408" s="454" t="s">
        <v>128</v>
      </c>
      <c r="B408" s="455"/>
      <c r="C408" s="131">
        <f>SUM(C410)</f>
        <v>0</v>
      </c>
      <c r="D408" s="253"/>
      <c r="E408" s="253"/>
      <c r="F408" s="492" t="s">
        <v>163</v>
      </c>
      <c r="G408" s="436" t="s">
        <v>139</v>
      </c>
    </row>
    <row r="409" spans="1:7" ht="16.5" customHeight="1">
      <c r="A409" s="142"/>
      <c r="B409" s="18" t="s">
        <v>202</v>
      </c>
      <c r="C409" s="227"/>
      <c r="D409" s="257"/>
      <c r="E409" s="257"/>
      <c r="F409" s="493"/>
      <c r="G409" s="436"/>
    </row>
    <row r="410" spans="1:7" ht="83.25" customHeight="1" thickBot="1">
      <c r="A410" s="143"/>
      <c r="B410" s="47" t="s">
        <v>200</v>
      </c>
      <c r="C410" s="211">
        <v>0</v>
      </c>
      <c r="D410" s="258"/>
      <c r="E410" s="258"/>
      <c r="F410" s="502"/>
      <c r="G410" s="154"/>
    </row>
    <row r="411" spans="1:7" ht="14.25" customHeight="1" thickBot="1">
      <c r="A411" s="503" t="s">
        <v>241</v>
      </c>
      <c r="B411" s="504"/>
      <c r="C411" s="504"/>
      <c r="D411" s="504"/>
      <c r="E411" s="504"/>
      <c r="F411" s="504"/>
      <c r="G411" s="505"/>
    </row>
    <row r="412" spans="1:7" ht="45.75" customHeight="1">
      <c r="A412" s="454" t="s">
        <v>129</v>
      </c>
      <c r="B412" s="455"/>
      <c r="C412" s="39">
        <f>SUM(C413)</f>
        <v>0</v>
      </c>
      <c r="D412" s="524"/>
      <c r="E412" s="524"/>
      <c r="F412" s="438" t="s">
        <v>36</v>
      </c>
      <c r="G412" s="435" t="s">
        <v>140</v>
      </c>
    </row>
    <row r="413" spans="1:7" ht="27.75" customHeight="1">
      <c r="A413" s="53"/>
      <c r="B413" s="147" t="s">
        <v>109</v>
      </c>
      <c r="C413" s="24">
        <v>0</v>
      </c>
      <c r="D413" s="525"/>
      <c r="E413" s="525"/>
      <c r="F413" s="439"/>
      <c r="G413" s="436"/>
    </row>
    <row r="414" spans="1:7" ht="12.75" customHeight="1">
      <c r="A414" s="53"/>
      <c r="B414" s="146" t="s">
        <v>202</v>
      </c>
      <c r="C414" s="23"/>
      <c r="D414" s="525"/>
      <c r="E414" s="525"/>
      <c r="F414" s="439"/>
      <c r="G414" s="436"/>
    </row>
    <row r="415" spans="1:7" ht="15" customHeight="1" thickBot="1">
      <c r="A415" s="54"/>
      <c r="B415" s="113" t="s">
        <v>42</v>
      </c>
      <c r="C415" s="44">
        <v>0</v>
      </c>
      <c r="D415" s="526"/>
      <c r="E415" s="526"/>
      <c r="F415" s="440"/>
      <c r="G415" s="437"/>
    </row>
    <row r="416" spans="1:7" ht="78.75" customHeight="1">
      <c r="A416" s="454" t="s">
        <v>130</v>
      </c>
      <c r="B416" s="455"/>
      <c r="C416" s="40">
        <f>SUM(C418)</f>
        <v>0.12</v>
      </c>
      <c r="D416" s="416"/>
      <c r="E416" s="416"/>
      <c r="F416" s="492" t="s">
        <v>194</v>
      </c>
      <c r="G416" s="435" t="s">
        <v>51</v>
      </c>
    </row>
    <row r="417" spans="1:7" ht="14.25" customHeight="1">
      <c r="A417" s="41"/>
      <c r="B417" s="22" t="s">
        <v>202</v>
      </c>
      <c r="C417" s="230"/>
      <c r="D417" s="417"/>
      <c r="E417" s="417"/>
      <c r="F417" s="439"/>
      <c r="G417" s="436"/>
    </row>
    <row r="418" spans="1:7" ht="78.75" customHeight="1" thickBot="1">
      <c r="A418" s="170"/>
      <c r="B418" s="62" t="s">
        <v>296</v>
      </c>
      <c r="C418" s="98">
        <v>0.12</v>
      </c>
      <c r="D418" s="418"/>
      <c r="E418" s="418"/>
      <c r="F418" s="440"/>
      <c r="G418" s="437"/>
    </row>
    <row r="419" spans="1:7" ht="140.25" customHeight="1">
      <c r="A419" s="454" t="s">
        <v>131</v>
      </c>
      <c r="B419" s="455"/>
      <c r="C419" s="39">
        <f>SUM(C421+C422)</f>
        <v>0.683</v>
      </c>
      <c r="D419" s="132">
        <f>SUM(D421+D422+D423+D424)</f>
        <v>2.512</v>
      </c>
      <c r="E419" s="264">
        <f>SUM(D419/C419)*100</f>
        <v>367.78916544655925</v>
      </c>
      <c r="F419" s="438" t="s">
        <v>447</v>
      </c>
      <c r="G419" s="435" t="s">
        <v>206</v>
      </c>
    </row>
    <row r="420" spans="1:7" ht="36.75" customHeight="1">
      <c r="A420" s="142"/>
      <c r="B420" s="22" t="s">
        <v>202</v>
      </c>
      <c r="C420" s="225"/>
      <c r="D420" s="240"/>
      <c r="E420" s="240"/>
      <c r="F420" s="439"/>
      <c r="G420" s="436"/>
    </row>
    <row r="421" spans="1:7" ht="39" customHeight="1">
      <c r="A421" s="142"/>
      <c r="B421" s="22" t="s">
        <v>295</v>
      </c>
      <c r="C421" s="25">
        <v>0.02</v>
      </c>
      <c r="D421" s="270"/>
      <c r="E421" s="262"/>
      <c r="F421" s="439"/>
      <c r="G421" s="436"/>
    </row>
    <row r="422" spans="1:7" ht="24" customHeight="1" thickBot="1">
      <c r="A422" s="143"/>
      <c r="B422" s="42" t="s">
        <v>296</v>
      </c>
      <c r="C422" s="44">
        <v>0.663</v>
      </c>
      <c r="D422" s="45">
        <v>0.058</v>
      </c>
      <c r="E422" s="266">
        <f>SUM(D422/C422)*100</f>
        <v>8.74811463046757</v>
      </c>
      <c r="F422" s="440"/>
      <c r="G422" s="437"/>
    </row>
    <row r="423" spans="1:7" ht="85.5" customHeight="1">
      <c r="A423" s="454" t="s">
        <v>132</v>
      </c>
      <c r="B423" s="455"/>
      <c r="C423" s="39">
        <f>SUM(C425)</f>
        <v>1.602</v>
      </c>
      <c r="D423" s="40">
        <f>SUM(D425)</f>
        <v>2.454</v>
      </c>
      <c r="E423" s="292">
        <f>SUM(D423/C423)*100</f>
        <v>153.18352059925093</v>
      </c>
      <c r="F423" s="590"/>
      <c r="G423" s="435" t="s">
        <v>207</v>
      </c>
    </row>
    <row r="424" spans="1:7" ht="40.5" customHeight="1">
      <c r="A424" s="94"/>
      <c r="B424" s="22" t="s">
        <v>202</v>
      </c>
      <c r="C424" s="133"/>
      <c r="D424" s="240"/>
      <c r="E424" s="240"/>
      <c r="F424" s="591"/>
      <c r="G424" s="436"/>
    </row>
    <row r="425" spans="1:7" ht="31.5" customHeight="1" thickBot="1">
      <c r="A425" s="95"/>
      <c r="B425" s="47" t="s">
        <v>295</v>
      </c>
      <c r="C425" s="144">
        <v>1.602</v>
      </c>
      <c r="D425" s="279">
        <v>2.454</v>
      </c>
      <c r="E425" s="265">
        <f>SUM(D425/C425)*100</f>
        <v>153.18352059925093</v>
      </c>
      <c r="F425" s="592"/>
      <c r="G425" s="437"/>
    </row>
    <row r="426" spans="1:7" ht="96.75" customHeight="1">
      <c r="A426" s="454" t="s">
        <v>80</v>
      </c>
      <c r="B426" s="455"/>
      <c r="C426" s="88">
        <f>SUM(C429)</f>
        <v>0</v>
      </c>
      <c r="D426" s="40">
        <f>SUM(D428+D429+D430+D431)</f>
        <v>1.4209999999999998</v>
      </c>
      <c r="E426" s="292"/>
      <c r="F426" s="438" t="s">
        <v>166</v>
      </c>
      <c r="G426" s="435" t="s">
        <v>208</v>
      </c>
    </row>
    <row r="427" spans="1:7" ht="16.5" customHeight="1">
      <c r="A427" s="94"/>
      <c r="B427" s="126" t="s">
        <v>202</v>
      </c>
      <c r="C427" s="133"/>
      <c r="D427" s="240"/>
      <c r="E427" s="240"/>
      <c r="F427" s="439"/>
      <c r="G427" s="436"/>
    </row>
    <row r="428" spans="1:7" ht="45.75" customHeight="1">
      <c r="A428" s="94"/>
      <c r="B428" s="145" t="s">
        <v>295</v>
      </c>
      <c r="C428" s="24">
        <v>0</v>
      </c>
      <c r="D428" s="270"/>
      <c r="E428" s="262"/>
      <c r="F428" s="439"/>
      <c r="G428" s="436"/>
    </row>
    <row r="429" spans="1:7" ht="81" customHeight="1" thickBot="1">
      <c r="A429" s="95"/>
      <c r="B429" s="47" t="s">
        <v>296</v>
      </c>
      <c r="C429" s="144">
        <v>0</v>
      </c>
      <c r="D429" s="279">
        <v>1.128</v>
      </c>
      <c r="E429" s="266"/>
      <c r="F429" s="440"/>
      <c r="G429" s="437"/>
    </row>
    <row r="430" spans="1:7" ht="96.75" customHeight="1">
      <c r="A430" s="588" t="s">
        <v>133</v>
      </c>
      <c r="B430" s="589"/>
      <c r="C430" s="132">
        <f>SUM(C432+C433)</f>
        <v>96</v>
      </c>
      <c r="D430" s="132">
        <f>SUM(D432+D433+D434+D435)</f>
        <v>0.293</v>
      </c>
      <c r="E430" s="264">
        <f>SUM(D430/C430)*100</f>
        <v>0.3052083333333333</v>
      </c>
      <c r="F430" s="439" t="s">
        <v>167</v>
      </c>
      <c r="G430" s="436" t="s">
        <v>210</v>
      </c>
    </row>
    <row r="431" spans="1:7" ht="13.5" customHeight="1">
      <c r="A431" s="452"/>
      <c r="B431" s="22" t="s">
        <v>202</v>
      </c>
      <c r="C431" s="26"/>
      <c r="D431" s="240"/>
      <c r="E431" s="240"/>
      <c r="F431" s="439"/>
      <c r="G431" s="436"/>
    </row>
    <row r="432" spans="1:7" ht="13.5" customHeight="1">
      <c r="A432" s="373"/>
      <c r="B432" s="22" t="s">
        <v>296</v>
      </c>
      <c r="C432" s="24">
        <v>0</v>
      </c>
      <c r="D432" s="270">
        <v>0.293</v>
      </c>
      <c r="E432" s="262"/>
      <c r="F432" s="439"/>
      <c r="G432" s="436"/>
    </row>
    <row r="433" spans="1:7" ht="13.5" customHeight="1">
      <c r="A433" s="608"/>
      <c r="B433" s="22" t="s">
        <v>294</v>
      </c>
      <c r="C433" s="25">
        <f>SUM(C436)</f>
        <v>96</v>
      </c>
      <c r="D433" s="25"/>
      <c r="E433" s="263"/>
      <c r="F433" s="439"/>
      <c r="G433" s="436"/>
    </row>
    <row r="434" spans="1:7" ht="30.75" customHeight="1">
      <c r="A434" s="571" t="s">
        <v>110</v>
      </c>
      <c r="B434" s="572"/>
      <c r="C434" s="25">
        <f>SUM(C436)</f>
        <v>96</v>
      </c>
      <c r="D434" s="215"/>
      <c r="E434" s="215"/>
      <c r="F434" s="439"/>
      <c r="G434" s="436"/>
    </row>
    <row r="435" spans="1:7" ht="14.25" customHeight="1">
      <c r="A435" s="452"/>
      <c r="B435" s="22" t="s">
        <v>202</v>
      </c>
      <c r="C435" s="26"/>
      <c r="D435" s="12"/>
      <c r="E435" s="12"/>
      <c r="F435" s="439"/>
      <c r="G435" s="436"/>
    </row>
    <row r="436" spans="1:7" ht="17.25" customHeight="1" thickBot="1">
      <c r="A436" s="453"/>
      <c r="B436" s="42" t="s">
        <v>294</v>
      </c>
      <c r="C436" s="45">
        <v>96</v>
      </c>
      <c r="D436" s="171"/>
      <c r="E436" s="171"/>
      <c r="F436" s="440"/>
      <c r="G436" s="437"/>
    </row>
    <row r="437" spans="1:7" ht="78" customHeight="1">
      <c r="A437" s="454" t="s">
        <v>134</v>
      </c>
      <c r="B437" s="455"/>
      <c r="C437" s="39">
        <f>SUM(C439)</f>
        <v>0</v>
      </c>
      <c r="D437" s="325"/>
      <c r="E437" s="325"/>
      <c r="F437" s="492" t="s">
        <v>168</v>
      </c>
      <c r="G437" s="311" t="s">
        <v>255</v>
      </c>
    </row>
    <row r="438" spans="1:7" ht="22.5" customHeight="1" thickBot="1">
      <c r="A438" s="95"/>
      <c r="B438" s="327" t="s">
        <v>202</v>
      </c>
      <c r="C438" s="320"/>
      <c r="D438" s="310"/>
      <c r="E438" s="310"/>
      <c r="F438" s="493"/>
      <c r="G438" s="154"/>
    </row>
    <row r="439" spans="1:7" ht="384" customHeight="1" thickBot="1">
      <c r="A439" s="95"/>
      <c r="B439" s="293" t="s">
        <v>295</v>
      </c>
      <c r="C439" s="326">
        <v>0</v>
      </c>
      <c r="D439" s="310"/>
      <c r="E439" s="310"/>
      <c r="F439" s="502"/>
      <c r="G439" s="154"/>
    </row>
    <row r="440" spans="1:7" ht="144" customHeight="1">
      <c r="A440" s="454" t="s">
        <v>135</v>
      </c>
      <c r="B440" s="455"/>
      <c r="C440" s="210">
        <f>SUM(C442+C443)</f>
        <v>1</v>
      </c>
      <c r="D440" s="40">
        <f>SUM(D442+D443)</f>
        <v>0.705</v>
      </c>
      <c r="E440" s="292">
        <f>SUM(D440/C440)*100</f>
        <v>70.5</v>
      </c>
      <c r="F440" s="438" t="s">
        <v>188</v>
      </c>
      <c r="G440" s="432" t="s">
        <v>209</v>
      </c>
    </row>
    <row r="441" spans="1:7" ht="15" customHeight="1">
      <c r="A441" s="124"/>
      <c r="B441" s="22" t="s">
        <v>202</v>
      </c>
      <c r="C441" s="230"/>
      <c r="D441" s="240"/>
      <c r="E441" s="240"/>
      <c r="F441" s="439"/>
      <c r="G441" s="433"/>
    </row>
    <row r="442" spans="1:7" ht="15" customHeight="1">
      <c r="A442" s="74"/>
      <c r="B442" s="22" t="s">
        <v>295</v>
      </c>
      <c r="C442" s="96">
        <v>0</v>
      </c>
      <c r="D442" s="25"/>
      <c r="E442" s="262"/>
      <c r="F442" s="439"/>
      <c r="G442" s="433"/>
    </row>
    <row r="443" spans="1:7" ht="157.5" customHeight="1" thickBot="1">
      <c r="A443" s="75"/>
      <c r="B443" s="62" t="s">
        <v>296</v>
      </c>
      <c r="C443" s="98">
        <v>1</v>
      </c>
      <c r="D443" s="45">
        <v>0.705</v>
      </c>
      <c r="E443" s="266">
        <f>SUM(D443/C443)*100</f>
        <v>70.5</v>
      </c>
      <c r="F443" s="440"/>
      <c r="G443" s="434"/>
    </row>
    <row r="444" spans="1:7" ht="18" customHeight="1">
      <c r="A444" s="470" t="s">
        <v>38</v>
      </c>
      <c r="B444" s="471"/>
      <c r="C444" s="305">
        <f>SUM(C446+C447+C448+C449+C450)</f>
        <v>307.33</v>
      </c>
      <c r="D444" s="152">
        <f>SUM(D446+D447+D448+D449+D450)</f>
        <v>215.61699999999996</v>
      </c>
      <c r="E444" s="264">
        <f>SUM(D444/C444)*100</f>
        <v>70.15813620538182</v>
      </c>
      <c r="F444" s="3"/>
      <c r="G444" s="91"/>
    </row>
    <row r="445" spans="1:7" ht="13.5" customHeight="1">
      <c r="A445" s="94"/>
      <c r="B445" s="34" t="s">
        <v>202</v>
      </c>
      <c r="C445" s="161"/>
      <c r="D445" s="249"/>
      <c r="E445" s="23"/>
      <c r="F445" s="3"/>
      <c r="G445" s="91"/>
    </row>
    <row r="446" spans="1:7" ht="49.5" customHeight="1">
      <c r="A446" s="94"/>
      <c r="B446" s="28" t="s">
        <v>203</v>
      </c>
      <c r="C446" s="197">
        <f>SUM(C321+C353+C373+C415+C433)</f>
        <v>96</v>
      </c>
      <c r="D446" s="197">
        <f>SUM(D321+D353+D373+D415+D433)</f>
        <v>96.702</v>
      </c>
      <c r="E446" s="264">
        <f>SUM(D446/C446)*100</f>
        <v>100.73125</v>
      </c>
      <c r="F446" s="3"/>
      <c r="G446" s="91"/>
    </row>
    <row r="447" spans="1:7" ht="17.25" customHeight="1">
      <c r="A447" s="94"/>
      <c r="B447" s="28" t="s">
        <v>295</v>
      </c>
      <c r="C447" s="197">
        <f>SUM(C305+C309+C322+C345+C354+C374+C394+C399+C405+C421+C425+C428+C439+C442)</f>
        <v>30.572</v>
      </c>
      <c r="D447" s="197">
        <f>SUM(D305+D309+D322+D345+D354+D374+D394+D399+D405+D421+D425+D428+D439+D442)</f>
        <v>42.654</v>
      </c>
      <c r="E447" s="274">
        <f>SUM(D447/C447)*100</f>
        <v>139.51982205940078</v>
      </c>
      <c r="F447" s="3"/>
      <c r="G447" s="91"/>
    </row>
    <row r="448" spans="1:7" ht="13.5" customHeight="1">
      <c r="A448" s="94"/>
      <c r="B448" s="28" t="s">
        <v>299</v>
      </c>
      <c r="C448" s="197">
        <f>SUM(C387+C391)</f>
        <v>74.8</v>
      </c>
      <c r="D448" s="197">
        <f>SUM(D387+D391)</f>
        <v>5.344</v>
      </c>
      <c r="E448" s="274">
        <f>SUM(D448/C448)*100</f>
        <v>7.144385026737969</v>
      </c>
      <c r="F448" s="3"/>
      <c r="G448" s="91"/>
    </row>
    <row r="449" spans="1:7" ht="15" customHeight="1">
      <c r="A449" s="94"/>
      <c r="B449" s="28" t="s">
        <v>296</v>
      </c>
      <c r="C449" s="197">
        <f>SUM(C306+C310+C323+C336+C346+C349+C355+C375+C379+C383+C386+C395+C400+C406+C418+C422+C429+C432+C443)</f>
        <v>94.121</v>
      </c>
      <c r="D449" s="197">
        <f>SUM(D306+D310+D323+D336+D346+D349+D355+D375+D379+D383+D386+D395+D400+D406+D418+D422+D429+D432+D443)</f>
        <v>61.169</v>
      </c>
      <c r="E449" s="274">
        <f>SUM(D449/C449)*100</f>
        <v>64.98974724025457</v>
      </c>
      <c r="F449" s="3"/>
      <c r="G449" s="91"/>
    </row>
    <row r="450" spans="1:7" ht="15.75" customHeight="1" thickBot="1">
      <c r="A450" s="95"/>
      <c r="B450" s="58" t="s">
        <v>199</v>
      </c>
      <c r="C450" s="198">
        <f>SUM(C274+C277+C280+C286+C289+C292+C295+C298+C301+C337+C350+C356+C388+C401+C407+C410)</f>
        <v>11.837</v>
      </c>
      <c r="D450" s="198">
        <f>SUM(D274+D277+D280+D286+D289+D292+D295+D298+D301+D337+D350+D356+D388+D401+D407+D410)</f>
        <v>9.748000000000001</v>
      </c>
      <c r="E450" s="275">
        <f>SUM(D450/C450)*100</f>
        <v>82.35194728394019</v>
      </c>
      <c r="F450" s="92"/>
      <c r="G450" s="93"/>
    </row>
    <row r="451" spans="1:7" ht="15.75" customHeight="1">
      <c r="A451" s="512" t="s">
        <v>246</v>
      </c>
      <c r="B451" s="513"/>
      <c r="C451" s="513"/>
      <c r="D451" s="513"/>
      <c r="E451" s="513"/>
      <c r="F451" s="513"/>
      <c r="G451" s="514"/>
    </row>
    <row r="452" spans="1:7" ht="18" customHeight="1" thickBot="1">
      <c r="A452" s="509" t="s">
        <v>240</v>
      </c>
      <c r="B452" s="510"/>
      <c r="C452" s="510"/>
      <c r="D452" s="510"/>
      <c r="E452" s="510"/>
      <c r="F452" s="510"/>
      <c r="G452" s="511"/>
    </row>
    <row r="453" spans="1:7" ht="132" customHeight="1">
      <c r="A453" s="419" t="s">
        <v>82</v>
      </c>
      <c r="B453" s="420"/>
      <c r="C453" s="40"/>
      <c r="D453" s="132">
        <f>SUM(D455+D456)</f>
        <v>40</v>
      </c>
      <c r="E453" s="264"/>
      <c r="F453" s="438" t="s">
        <v>189</v>
      </c>
      <c r="G453" s="435" t="s">
        <v>421</v>
      </c>
    </row>
    <row r="454" spans="1:7" ht="12.75" customHeight="1">
      <c r="A454" s="94"/>
      <c r="B454" s="22" t="s">
        <v>202</v>
      </c>
      <c r="C454" s="228"/>
      <c r="D454" s="240"/>
      <c r="E454" s="240"/>
      <c r="F454" s="439"/>
      <c r="G454" s="436"/>
    </row>
    <row r="455" spans="1:7" ht="14.25" customHeight="1">
      <c r="A455" s="94"/>
      <c r="B455" s="22" t="s">
        <v>295</v>
      </c>
      <c r="C455" s="84"/>
      <c r="D455" s="270">
        <v>20</v>
      </c>
      <c r="E455" s="262"/>
      <c r="F455" s="439"/>
      <c r="G455" s="436"/>
    </row>
    <row r="456" spans="1:7" ht="13.5" customHeight="1" thickBot="1">
      <c r="A456" s="94"/>
      <c r="B456" s="16" t="s">
        <v>296</v>
      </c>
      <c r="C456" s="309"/>
      <c r="D456" s="309">
        <v>20</v>
      </c>
      <c r="E456" s="301"/>
      <c r="F456" s="8"/>
      <c r="G456" s="57"/>
    </row>
    <row r="457" spans="1:7" ht="47.25" customHeight="1">
      <c r="A457" s="419" t="s">
        <v>83</v>
      </c>
      <c r="B457" s="420"/>
      <c r="C457" s="210">
        <f>SUM(C459)</f>
        <v>67.2</v>
      </c>
      <c r="D457" s="210">
        <f>SUM(D459)</f>
        <v>58.708</v>
      </c>
      <c r="E457" s="292">
        <f>SUM(D457/C457)*100</f>
        <v>87.36309523809524</v>
      </c>
      <c r="F457" s="438" t="s">
        <v>190</v>
      </c>
      <c r="G457" s="435" t="s">
        <v>385</v>
      </c>
    </row>
    <row r="458" spans="1:7" ht="21" customHeight="1">
      <c r="A458" s="74"/>
      <c r="B458" s="22" t="s">
        <v>202</v>
      </c>
      <c r="C458" s="161"/>
      <c r="D458" s="161"/>
      <c r="E458" s="240"/>
      <c r="F458" s="439"/>
      <c r="G458" s="436"/>
    </row>
    <row r="459" spans="1:7" ht="113.25" customHeight="1" thickBot="1">
      <c r="A459" s="75"/>
      <c r="B459" s="42" t="s">
        <v>294</v>
      </c>
      <c r="C459" s="55">
        <v>67.2</v>
      </c>
      <c r="D459" s="55">
        <v>58.708</v>
      </c>
      <c r="E459" s="266">
        <f>SUM(D459/C459)*100</f>
        <v>87.36309523809524</v>
      </c>
      <c r="F459" s="440"/>
      <c r="G459" s="437"/>
    </row>
    <row r="460" spans="1:7" ht="64.5" customHeight="1">
      <c r="A460" s="454" t="s">
        <v>84</v>
      </c>
      <c r="B460" s="455"/>
      <c r="C460" s="40">
        <f>SUM(C462)</f>
        <v>0.358</v>
      </c>
      <c r="D460" s="416"/>
      <c r="E460" s="306"/>
      <c r="F460" s="438" t="s">
        <v>190</v>
      </c>
      <c r="G460" s="435" t="s">
        <v>51</v>
      </c>
    </row>
    <row r="461" spans="1:7" ht="15.75" customHeight="1">
      <c r="A461" s="94"/>
      <c r="B461" s="22" t="s">
        <v>202</v>
      </c>
      <c r="C461" s="133"/>
      <c r="D461" s="417"/>
      <c r="E461" s="307"/>
      <c r="F461" s="439"/>
      <c r="G461" s="436"/>
    </row>
    <row r="462" spans="1:7" ht="17.25" customHeight="1" thickBot="1">
      <c r="A462" s="95"/>
      <c r="B462" s="62" t="s">
        <v>296</v>
      </c>
      <c r="C462" s="130">
        <v>0.358</v>
      </c>
      <c r="D462" s="418"/>
      <c r="E462" s="308"/>
      <c r="F462" s="440"/>
      <c r="G462" s="437"/>
    </row>
    <row r="463" spans="1:7" ht="62.25" customHeight="1">
      <c r="A463" s="419" t="s">
        <v>85</v>
      </c>
      <c r="B463" s="420"/>
      <c r="C463" s="101">
        <f>SUM(C465)</f>
        <v>0</v>
      </c>
      <c r="D463" s="259"/>
      <c r="E463" s="259"/>
      <c r="F463" s="438"/>
      <c r="G463" s="435" t="s">
        <v>255</v>
      </c>
    </row>
    <row r="464" spans="1:7" ht="12.75" customHeight="1">
      <c r="A464" s="74"/>
      <c r="B464" s="22" t="s">
        <v>202</v>
      </c>
      <c r="C464" s="133"/>
      <c r="D464" s="11"/>
      <c r="E464" s="11"/>
      <c r="F464" s="439"/>
      <c r="G464" s="436"/>
    </row>
    <row r="465" spans="1:7" ht="12.75" customHeight="1">
      <c r="A465" s="127"/>
      <c r="B465" s="102" t="s">
        <v>295</v>
      </c>
      <c r="C465" s="33">
        <v>0</v>
      </c>
      <c r="D465" s="260"/>
      <c r="E465" s="260"/>
      <c r="F465" s="413"/>
      <c r="G465" s="423"/>
    </row>
    <row r="466" spans="1:7" ht="61.5" customHeight="1">
      <c r="A466" s="500" t="s">
        <v>452</v>
      </c>
      <c r="B466" s="501"/>
      <c r="C466" s="33">
        <f>SUM(C468)</f>
        <v>0</v>
      </c>
      <c r="D466" s="248"/>
      <c r="E466" s="248"/>
      <c r="F466" s="439"/>
      <c r="G466" s="425"/>
    </row>
    <row r="467" spans="1:7" ht="12.75" customHeight="1">
      <c r="A467" s="74"/>
      <c r="B467" s="22" t="s">
        <v>202</v>
      </c>
      <c r="C467" s="161"/>
      <c r="D467" s="249"/>
      <c r="E467" s="249"/>
      <c r="F467" s="439"/>
      <c r="G467" s="436"/>
    </row>
    <row r="468" spans="1:7" ht="13.5" customHeight="1">
      <c r="A468" s="74"/>
      <c r="B468" s="103" t="s">
        <v>295</v>
      </c>
      <c r="C468" s="104">
        <v>0</v>
      </c>
      <c r="D468" s="248"/>
      <c r="E468" s="248"/>
      <c r="F468" s="439"/>
      <c r="G468" s="423"/>
    </row>
    <row r="469" spans="1:7" ht="46.5" customHeight="1">
      <c r="A469" s="500" t="s">
        <v>33</v>
      </c>
      <c r="B469" s="501"/>
      <c r="C469" s="33">
        <f>SUM(C472)</f>
        <v>0</v>
      </c>
      <c r="D469" s="33"/>
      <c r="E469" s="33"/>
      <c r="F469" s="414"/>
      <c r="G469" s="424"/>
    </row>
    <row r="470" spans="1:7" ht="3.75" customHeight="1" hidden="1">
      <c r="A470" s="74"/>
      <c r="B470" s="99" t="s">
        <v>202</v>
      </c>
      <c r="C470" s="9"/>
      <c r="D470" s="9"/>
      <c r="E470" s="9"/>
      <c r="F470" s="414"/>
      <c r="G470" s="424"/>
    </row>
    <row r="471" spans="1:7" ht="13.5" customHeight="1">
      <c r="A471" s="74"/>
      <c r="B471" s="22" t="s">
        <v>202</v>
      </c>
      <c r="C471" s="229"/>
      <c r="D471" s="11"/>
      <c r="E471" s="11"/>
      <c r="F471" s="407"/>
      <c r="G471" s="425"/>
    </row>
    <row r="472" spans="1:7" ht="13.5" customHeight="1" thickBot="1">
      <c r="A472" s="153"/>
      <c r="B472" s="105" t="s">
        <v>295</v>
      </c>
      <c r="C472" s="68">
        <v>0</v>
      </c>
      <c r="D472" s="68"/>
      <c r="E472" s="68"/>
      <c r="F472" s="400"/>
      <c r="G472" s="429"/>
    </row>
    <row r="473" spans="1:7" ht="30.75" customHeight="1">
      <c r="A473" s="550" t="s">
        <v>440</v>
      </c>
      <c r="B473" s="551"/>
      <c r="C473" s="66">
        <f>SUM(C475+C476)</f>
        <v>0</v>
      </c>
      <c r="D473" s="66"/>
      <c r="E473" s="66"/>
      <c r="F473" s="410"/>
      <c r="G473" s="398"/>
    </row>
    <row r="474" spans="1:7" ht="14.25" customHeight="1">
      <c r="A474" s="149"/>
      <c r="B474" s="22" t="s">
        <v>202</v>
      </c>
      <c r="C474" s="26"/>
      <c r="D474" s="26"/>
      <c r="E474" s="26"/>
      <c r="F474" s="414"/>
      <c r="G474" s="424"/>
    </row>
    <row r="475" spans="1:7" ht="14.25" customHeight="1">
      <c r="A475" s="149"/>
      <c r="B475" s="18" t="s">
        <v>42</v>
      </c>
      <c r="C475" s="33">
        <v>0</v>
      </c>
      <c r="D475" s="33"/>
      <c r="E475" s="33"/>
      <c r="F475" s="414"/>
      <c r="G475" s="424"/>
    </row>
    <row r="476" spans="1:7" ht="16.5" customHeight="1">
      <c r="A476" s="149"/>
      <c r="B476" s="162" t="s">
        <v>295</v>
      </c>
      <c r="C476" s="33">
        <v>0</v>
      </c>
      <c r="D476" s="33"/>
      <c r="E476" s="33"/>
      <c r="F476" s="414"/>
      <c r="G476" s="424"/>
    </row>
    <row r="477" spans="1:7" ht="45" customHeight="1">
      <c r="A477" s="500" t="s">
        <v>442</v>
      </c>
      <c r="B477" s="501"/>
      <c r="C477" s="32">
        <f>SUM(C479)</f>
        <v>0</v>
      </c>
      <c r="D477" s="32"/>
      <c r="E477" s="32"/>
      <c r="F477" s="414"/>
      <c r="G477" s="424"/>
    </row>
    <row r="478" spans="1:7" ht="13.5" customHeight="1">
      <c r="A478" s="149"/>
      <c r="B478" s="22" t="s">
        <v>202</v>
      </c>
      <c r="C478" s="26"/>
      <c r="D478" s="26"/>
      <c r="E478" s="26"/>
      <c r="F478" s="414"/>
      <c r="G478" s="424"/>
    </row>
    <row r="479" spans="1:7" ht="15" customHeight="1">
      <c r="A479" s="149"/>
      <c r="B479" s="162" t="s">
        <v>295</v>
      </c>
      <c r="C479" s="33">
        <v>0</v>
      </c>
      <c r="D479" s="33"/>
      <c r="E479" s="33"/>
      <c r="F479" s="414"/>
      <c r="G479" s="424"/>
    </row>
    <row r="480" spans="1:7" ht="29.25" customHeight="1">
      <c r="A480" s="500" t="s">
        <v>437</v>
      </c>
      <c r="B480" s="501"/>
      <c r="C480" s="32">
        <f>SUM(C482)</f>
        <v>0</v>
      </c>
      <c r="D480" s="32"/>
      <c r="E480" s="32"/>
      <c r="F480" s="414"/>
      <c r="G480" s="424"/>
    </row>
    <row r="481" spans="1:7" ht="14.25" customHeight="1">
      <c r="A481" s="149"/>
      <c r="B481" s="22" t="s">
        <v>202</v>
      </c>
      <c r="C481" s="23"/>
      <c r="D481" s="23"/>
      <c r="E481" s="23"/>
      <c r="F481" s="414"/>
      <c r="G481" s="424"/>
    </row>
    <row r="482" spans="1:7" ht="18" customHeight="1" thickBot="1">
      <c r="A482" s="153"/>
      <c r="B482" s="165" t="s">
        <v>295</v>
      </c>
      <c r="C482" s="68">
        <v>0</v>
      </c>
      <c r="D482" s="68"/>
      <c r="E482" s="68"/>
      <c r="F482" s="400"/>
      <c r="G482" s="429"/>
    </row>
    <row r="483" spans="1:7" ht="33.75" customHeight="1">
      <c r="A483" s="419" t="s">
        <v>268</v>
      </c>
      <c r="B483" s="420"/>
      <c r="C483" s="66">
        <f>SUM(C485)</f>
        <v>0</v>
      </c>
      <c r="D483" s="40">
        <f>SUM(D485)</f>
        <v>0.051</v>
      </c>
      <c r="E483" s="292"/>
      <c r="F483" s="438"/>
      <c r="G483" s="435" t="s">
        <v>422</v>
      </c>
    </row>
    <row r="484" spans="1:7" ht="13.5" customHeight="1">
      <c r="A484" s="74"/>
      <c r="B484" s="22" t="s">
        <v>202</v>
      </c>
      <c r="C484" s="133"/>
      <c r="D484" s="240"/>
      <c r="E484" s="240"/>
      <c r="F484" s="439"/>
      <c r="G484" s="436"/>
    </row>
    <row r="485" spans="1:7" ht="15.75" customHeight="1" thickBot="1">
      <c r="A485" s="75"/>
      <c r="B485" s="47" t="s">
        <v>295</v>
      </c>
      <c r="C485" s="68">
        <v>0</v>
      </c>
      <c r="D485" s="279">
        <v>0.051</v>
      </c>
      <c r="E485" s="265"/>
      <c r="F485" s="440"/>
      <c r="G485" s="437"/>
    </row>
    <row r="486" spans="1:7" ht="32.25" customHeight="1">
      <c r="A486" s="419" t="s">
        <v>271</v>
      </c>
      <c r="B486" s="420"/>
      <c r="C486" s="66">
        <f>SUM(C488)</f>
        <v>0</v>
      </c>
      <c r="D486" s="132">
        <f>SUM(D488)</f>
        <v>0.414</v>
      </c>
      <c r="E486" s="264"/>
      <c r="F486" s="438"/>
      <c r="G486" s="435" t="s">
        <v>423</v>
      </c>
    </row>
    <row r="487" spans="1:7" ht="16.5" customHeight="1">
      <c r="A487" s="74"/>
      <c r="B487" s="22" t="s">
        <v>202</v>
      </c>
      <c r="C487" s="133"/>
      <c r="D487" s="240"/>
      <c r="E487" s="240"/>
      <c r="F487" s="439"/>
      <c r="G487" s="436"/>
    </row>
    <row r="488" spans="1:7" ht="63" customHeight="1" thickBot="1">
      <c r="A488" s="75"/>
      <c r="B488" s="47" t="s">
        <v>295</v>
      </c>
      <c r="C488" s="68">
        <v>0</v>
      </c>
      <c r="D488" s="45">
        <v>0.414</v>
      </c>
      <c r="E488" s="265"/>
      <c r="F488" s="440"/>
      <c r="G488" s="437"/>
    </row>
    <row r="489" spans="1:7" ht="47.25" customHeight="1">
      <c r="A489" s="454" t="s">
        <v>270</v>
      </c>
      <c r="B489" s="455"/>
      <c r="C489" s="66">
        <f>SUM(C491)</f>
        <v>0</v>
      </c>
      <c r="D489" s="132">
        <f>SUM(D491)</f>
        <v>1.811</v>
      </c>
      <c r="E489" s="264"/>
      <c r="F489" s="438"/>
      <c r="G489" s="435" t="s">
        <v>424</v>
      </c>
    </row>
    <row r="490" spans="1:7" ht="16.5" customHeight="1">
      <c r="A490" s="74"/>
      <c r="B490" s="22" t="s">
        <v>202</v>
      </c>
      <c r="C490" s="133"/>
      <c r="D490" s="240"/>
      <c r="E490" s="240"/>
      <c r="F490" s="439"/>
      <c r="G490" s="436"/>
    </row>
    <row r="491" spans="1:7" ht="16.5" customHeight="1" thickBot="1">
      <c r="A491" s="75"/>
      <c r="B491" s="47" t="s">
        <v>295</v>
      </c>
      <c r="C491" s="68">
        <v>0</v>
      </c>
      <c r="D491" s="279">
        <v>1.811</v>
      </c>
      <c r="E491" s="265"/>
      <c r="F491" s="440"/>
      <c r="G491" s="437"/>
    </row>
    <row r="492" spans="1:7" ht="35.25" customHeight="1">
      <c r="A492" s="419" t="s">
        <v>269</v>
      </c>
      <c r="B492" s="420"/>
      <c r="C492" s="66">
        <f>SUM(C494)</f>
        <v>0</v>
      </c>
      <c r="D492" s="132">
        <f>SUM(D494)</f>
        <v>1.25</v>
      </c>
      <c r="E492" s="264"/>
      <c r="F492" s="438"/>
      <c r="G492" s="435" t="s">
        <v>425</v>
      </c>
    </row>
    <row r="493" spans="1:7" ht="16.5" customHeight="1">
      <c r="A493" s="74"/>
      <c r="B493" s="22" t="s">
        <v>202</v>
      </c>
      <c r="C493" s="133"/>
      <c r="D493" s="240"/>
      <c r="E493" s="240"/>
      <c r="F493" s="439"/>
      <c r="G493" s="436"/>
    </row>
    <row r="494" spans="1:7" ht="16.5" customHeight="1" thickBot="1">
      <c r="A494" s="75"/>
      <c r="B494" s="47" t="s">
        <v>295</v>
      </c>
      <c r="C494" s="68">
        <v>0</v>
      </c>
      <c r="D494" s="279">
        <v>1.25</v>
      </c>
      <c r="E494" s="265"/>
      <c r="F494" s="440"/>
      <c r="G494" s="437"/>
    </row>
    <row r="495" spans="1:7" ht="16.5" customHeight="1">
      <c r="A495" s="419" t="s">
        <v>273</v>
      </c>
      <c r="B495" s="420"/>
      <c r="C495" s="66">
        <f>SUM(C497)</f>
        <v>0</v>
      </c>
      <c r="D495" s="132">
        <f>SUM(D497)</f>
        <v>3.043</v>
      </c>
      <c r="E495" s="264"/>
      <c r="F495" s="438"/>
      <c r="G495" s="435" t="s">
        <v>426</v>
      </c>
    </row>
    <row r="496" spans="1:7" ht="16.5" customHeight="1">
      <c r="A496" s="74"/>
      <c r="B496" s="22" t="s">
        <v>202</v>
      </c>
      <c r="C496" s="133"/>
      <c r="D496" s="240"/>
      <c r="E496" s="240"/>
      <c r="F496" s="439"/>
      <c r="G496" s="436"/>
    </row>
    <row r="497" spans="1:7" ht="64.5" customHeight="1" thickBot="1">
      <c r="A497" s="75"/>
      <c r="B497" s="47" t="s">
        <v>295</v>
      </c>
      <c r="C497" s="68">
        <v>0</v>
      </c>
      <c r="D497" s="45">
        <v>3.043</v>
      </c>
      <c r="E497" s="265"/>
      <c r="F497" s="440"/>
      <c r="G497" s="437"/>
    </row>
    <row r="498" spans="1:7" ht="110.25" customHeight="1">
      <c r="A498" s="454" t="s">
        <v>272</v>
      </c>
      <c r="B498" s="455"/>
      <c r="C498" s="66">
        <f>SUM(C500)</f>
        <v>0</v>
      </c>
      <c r="D498" s="40">
        <f>SUM(D500)</f>
        <v>1.927</v>
      </c>
      <c r="E498" s="292"/>
      <c r="F498" s="438"/>
      <c r="G498" s="435" t="s">
        <v>427</v>
      </c>
    </row>
    <row r="499" spans="1:7" ht="16.5" customHeight="1">
      <c r="A499" s="74"/>
      <c r="B499" s="22" t="s">
        <v>202</v>
      </c>
      <c r="C499" s="133"/>
      <c r="D499" s="240"/>
      <c r="E499" s="240"/>
      <c r="F499" s="439"/>
      <c r="G499" s="436"/>
    </row>
    <row r="500" spans="1:7" ht="13.5" customHeight="1" thickBot="1">
      <c r="A500" s="75"/>
      <c r="B500" s="47" t="s">
        <v>295</v>
      </c>
      <c r="C500" s="68">
        <v>0</v>
      </c>
      <c r="D500" s="279">
        <v>1.927</v>
      </c>
      <c r="E500" s="265"/>
      <c r="F500" s="440"/>
      <c r="G500" s="437"/>
    </row>
    <row r="501" spans="1:7" ht="59.25" customHeight="1">
      <c r="A501" s="419" t="s">
        <v>274</v>
      </c>
      <c r="B501" s="420"/>
      <c r="C501" s="66">
        <f>SUM(C503)</f>
        <v>0</v>
      </c>
      <c r="D501" s="132">
        <f>SUM(D503)</f>
        <v>3.908</v>
      </c>
      <c r="E501" s="264"/>
      <c r="F501" s="438"/>
      <c r="G501" s="435" t="s">
        <v>428</v>
      </c>
    </row>
    <row r="502" spans="1:7" ht="13.5" customHeight="1">
      <c r="A502" s="74"/>
      <c r="B502" s="22" t="s">
        <v>202</v>
      </c>
      <c r="C502" s="133"/>
      <c r="D502" s="240"/>
      <c r="E502" s="240"/>
      <c r="F502" s="439"/>
      <c r="G502" s="436"/>
    </row>
    <row r="503" spans="1:7" ht="36" customHeight="1" thickBot="1">
      <c r="A503" s="75"/>
      <c r="B503" s="47" t="s">
        <v>295</v>
      </c>
      <c r="C503" s="68">
        <v>0</v>
      </c>
      <c r="D503" s="45">
        <v>3.908</v>
      </c>
      <c r="E503" s="265"/>
      <c r="F503" s="440"/>
      <c r="G503" s="437"/>
    </row>
    <row r="504" spans="1:7" ht="46.5" customHeight="1">
      <c r="A504" s="419" t="s">
        <v>275</v>
      </c>
      <c r="B504" s="420"/>
      <c r="C504" s="66">
        <f>SUM(C506)</f>
        <v>0</v>
      </c>
      <c r="D504" s="132">
        <f>SUM(D506)</f>
        <v>0.029</v>
      </c>
      <c r="E504" s="264"/>
      <c r="F504" s="438"/>
      <c r="G504" s="435" t="s">
        <v>429</v>
      </c>
    </row>
    <row r="505" spans="1:7" ht="13.5" customHeight="1">
      <c r="A505" s="74"/>
      <c r="B505" s="22" t="s">
        <v>202</v>
      </c>
      <c r="C505" s="133"/>
      <c r="D505" s="240"/>
      <c r="E505" s="240"/>
      <c r="F505" s="439"/>
      <c r="G505" s="436"/>
    </row>
    <row r="506" spans="1:7" ht="15" customHeight="1" thickBot="1">
      <c r="A506" s="75"/>
      <c r="B506" s="47" t="s">
        <v>295</v>
      </c>
      <c r="C506" s="68">
        <v>0</v>
      </c>
      <c r="D506" s="279">
        <v>0.029</v>
      </c>
      <c r="E506" s="265"/>
      <c r="F506" s="440"/>
      <c r="G506" s="437"/>
    </row>
    <row r="507" spans="1:7" ht="48" customHeight="1">
      <c r="A507" s="419" t="s">
        <v>86</v>
      </c>
      <c r="B507" s="420"/>
      <c r="C507" s="66">
        <f>SUM(C509)</f>
        <v>0</v>
      </c>
      <c r="D507" s="449"/>
      <c r="E507" s="449"/>
      <c r="F507" s="438"/>
      <c r="G507" s="435" t="s">
        <v>255</v>
      </c>
    </row>
    <row r="508" spans="1:7" ht="13.5" customHeight="1">
      <c r="A508" s="74"/>
      <c r="B508" s="22" t="s">
        <v>202</v>
      </c>
      <c r="C508" s="133"/>
      <c r="D508" s="450"/>
      <c r="E508" s="450"/>
      <c r="F508" s="439"/>
      <c r="G508" s="436"/>
    </row>
    <row r="509" spans="1:7" ht="15" customHeight="1" thickBot="1">
      <c r="A509" s="75"/>
      <c r="B509" s="47" t="s">
        <v>296</v>
      </c>
      <c r="C509" s="68">
        <v>0</v>
      </c>
      <c r="D509" s="451"/>
      <c r="E509" s="451"/>
      <c r="F509" s="440"/>
      <c r="G509" s="437"/>
    </row>
    <row r="510" spans="1:7" ht="45.75" customHeight="1">
      <c r="A510" s="419" t="s">
        <v>87</v>
      </c>
      <c r="B510" s="420"/>
      <c r="C510" s="66">
        <f>SUM(C512)</f>
        <v>0</v>
      </c>
      <c r="D510" s="449"/>
      <c r="E510" s="449"/>
      <c r="F510" s="438" t="s">
        <v>169</v>
      </c>
      <c r="G510" s="435" t="s">
        <v>51</v>
      </c>
    </row>
    <row r="511" spans="1:7" ht="13.5" customHeight="1">
      <c r="A511" s="74"/>
      <c r="B511" s="18" t="s">
        <v>202</v>
      </c>
      <c r="C511" s="133"/>
      <c r="D511" s="450"/>
      <c r="E511" s="450"/>
      <c r="F511" s="439"/>
      <c r="G511" s="436"/>
    </row>
    <row r="512" spans="1:7" ht="19.5" customHeight="1" thickBot="1">
      <c r="A512" s="75"/>
      <c r="B512" s="47" t="s">
        <v>296</v>
      </c>
      <c r="C512" s="68">
        <v>0</v>
      </c>
      <c r="D512" s="451"/>
      <c r="E512" s="451"/>
      <c r="F512" s="440"/>
      <c r="G512" s="437"/>
    </row>
    <row r="513" spans="1:7" ht="61.5" customHeight="1">
      <c r="A513" s="419" t="s">
        <v>88</v>
      </c>
      <c r="B513" s="420"/>
      <c r="C513" s="66">
        <f>SUM(C515)</f>
        <v>0</v>
      </c>
      <c r="D513" s="449"/>
      <c r="E513" s="449"/>
      <c r="F513" s="438" t="s">
        <v>169</v>
      </c>
      <c r="G513" s="435" t="s">
        <v>51</v>
      </c>
    </row>
    <row r="514" spans="1:7" ht="14.25" customHeight="1">
      <c r="A514" s="74"/>
      <c r="B514" s="22" t="s">
        <v>202</v>
      </c>
      <c r="C514" s="133"/>
      <c r="D514" s="450"/>
      <c r="E514" s="450"/>
      <c r="F514" s="439"/>
      <c r="G514" s="436"/>
    </row>
    <row r="515" spans="1:7" ht="15" customHeight="1" thickBot="1">
      <c r="A515" s="75"/>
      <c r="B515" s="42" t="s">
        <v>296</v>
      </c>
      <c r="C515" s="43">
        <v>0</v>
      </c>
      <c r="D515" s="451"/>
      <c r="E515" s="451"/>
      <c r="F515" s="440"/>
      <c r="G515" s="437"/>
    </row>
    <row r="516" spans="1:7" ht="60.75" customHeight="1">
      <c r="A516" s="419" t="s">
        <v>89</v>
      </c>
      <c r="B516" s="420"/>
      <c r="C516" s="106"/>
      <c r="D516" s="403"/>
      <c r="E516" s="403"/>
      <c r="F516" s="438" t="s">
        <v>169</v>
      </c>
      <c r="G516" s="435" t="s">
        <v>255</v>
      </c>
    </row>
    <row r="517" spans="1:7" ht="14.25" customHeight="1">
      <c r="A517" s="139"/>
      <c r="B517" s="22" t="s">
        <v>202</v>
      </c>
      <c r="C517" s="185"/>
      <c r="D517" s="404"/>
      <c r="E517" s="404"/>
      <c r="F517" s="439"/>
      <c r="G517" s="436"/>
    </row>
    <row r="518" spans="1:7" ht="13.5" customHeight="1" thickBot="1">
      <c r="A518" s="153"/>
      <c r="B518" s="105" t="s">
        <v>295</v>
      </c>
      <c r="C518" s="43"/>
      <c r="D518" s="405"/>
      <c r="E518" s="405"/>
      <c r="F518" s="440"/>
      <c r="G518" s="437"/>
    </row>
    <row r="519" spans="1:7" ht="78" customHeight="1">
      <c r="A519" s="387" t="s">
        <v>441</v>
      </c>
      <c r="B519" s="388"/>
      <c r="C519" s="315"/>
      <c r="D519" s="315"/>
      <c r="E519" s="315"/>
      <c r="F519" s="438" t="s">
        <v>169</v>
      </c>
      <c r="G519" s="423"/>
    </row>
    <row r="520" spans="1:7" ht="14.25" customHeight="1">
      <c r="A520" s="149"/>
      <c r="B520" s="22" t="s">
        <v>202</v>
      </c>
      <c r="C520" s="23"/>
      <c r="D520" s="23"/>
      <c r="E520" s="23"/>
      <c r="F520" s="439"/>
      <c r="G520" s="424"/>
    </row>
    <row r="521" spans="1:7" ht="15.75" customHeight="1" thickBot="1">
      <c r="A521" s="153"/>
      <c r="B521" s="105" t="s">
        <v>295</v>
      </c>
      <c r="C521" s="43"/>
      <c r="D521" s="43"/>
      <c r="E521" s="43"/>
      <c r="F521" s="440"/>
      <c r="G521" s="429"/>
    </row>
    <row r="522" spans="1:7" ht="27.75" customHeight="1">
      <c r="A522" s="550" t="s">
        <v>439</v>
      </c>
      <c r="B522" s="551"/>
      <c r="C522" s="118"/>
      <c r="D522" s="118"/>
      <c r="E522" s="118"/>
      <c r="F522" s="438" t="s">
        <v>169</v>
      </c>
      <c r="G522" s="398"/>
    </row>
    <row r="523" spans="1:7" ht="12" customHeight="1">
      <c r="A523" s="149"/>
      <c r="B523" s="22" t="s">
        <v>202</v>
      </c>
      <c r="C523" s="23"/>
      <c r="D523" s="23"/>
      <c r="E523" s="23"/>
      <c r="F523" s="439"/>
      <c r="G523" s="424"/>
    </row>
    <row r="524" spans="1:7" ht="39" customHeight="1" thickBot="1">
      <c r="A524" s="153"/>
      <c r="B524" s="105" t="s">
        <v>295</v>
      </c>
      <c r="C524" s="43"/>
      <c r="D524" s="43"/>
      <c r="E524" s="43"/>
      <c r="F524" s="440"/>
      <c r="G524" s="429"/>
    </row>
    <row r="525" spans="1:7" ht="48" customHeight="1">
      <c r="A525" s="550" t="s">
        <v>438</v>
      </c>
      <c r="B525" s="551"/>
      <c r="C525" s="316"/>
      <c r="D525" s="316"/>
      <c r="E525" s="316"/>
      <c r="F525" s="438" t="s">
        <v>169</v>
      </c>
      <c r="G525" s="423"/>
    </row>
    <row r="526" spans="1:7" ht="13.5" customHeight="1">
      <c r="A526" s="149"/>
      <c r="B526" s="22" t="s">
        <v>202</v>
      </c>
      <c r="C526" s="23"/>
      <c r="D526" s="23"/>
      <c r="E526" s="23"/>
      <c r="F526" s="439"/>
      <c r="G526" s="424"/>
    </row>
    <row r="527" spans="1:7" ht="16.5" customHeight="1" thickBot="1">
      <c r="A527" s="153"/>
      <c r="B527" s="47" t="s">
        <v>295</v>
      </c>
      <c r="C527" s="43"/>
      <c r="D527" s="43"/>
      <c r="E527" s="43"/>
      <c r="F527" s="440"/>
      <c r="G527" s="429"/>
    </row>
    <row r="528" spans="1:7" ht="61.5" customHeight="1">
      <c r="A528" s="419" t="s">
        <v>90</v>
      </c>
      <c r="B528" s="420"/>
      <c r="C528" s="50"/>
      <c r="D528" s="250"/>
      <c r="E528" s="250"/>
      <c r="F528" s="438" t="s">
        <v>169</v>
      </c>
      <c r="G528" s="435" t="s">
        <v>430</v>
      </c>
    </row>
    <row r="529" spans="1:7" ht="12" customHeight="1">
      <c r="A529" s="94"/>
      <c r="B529" s="22" t="s">
        <v>202</v>
      </c>
      <c r="C529" s="161"/>
      <c r="D529" s="249"/>
      <c r="E529" s="249"/>
      <c r="F529" s="439"/>
      <c r="G529" s="436"/>
    </row>
    <row r="530" spans="1:7" ht="14.25" customHeight="1" thickBot="1">
      <c r="A530" s="95"/>
      <c r="B530" s="62" t="s">
        <v>295</v>
      </c>
      <c r="C530" s="37"/>
      <c r="D530" s="37"/>
      <c r="E530" s="37"/>
      <c r="F530" s="440"/>
      <c r="G530" s="437"/>
    </row>
    <row r="531" spans="1:7" ht="93" customHeight="1">
      <c r="A531" s="419" t="s">
        <v>91</v>
      </c>
      <c r="B531" s="420"/>
      <c r="C531" s="50"/>
      <c r="D531" s="50"/>
      <c r="E531" s="50"/>
      <c r="F531" s="438" t="s">
        <v>169</v>
      </c>
      <c r="G531" s="435" t="s">
        <v>255</v>
      </c>
    </row>
    <row r="532" spans="1:7" ht="11.25" customHeight="1">
      <c r="A532" s="149"/>
      <c r="B532" s="22" t="s">
        <v>202</v>
      </c>
      <c r="C532" s="23"/>
      <c r="D532" s="23"/>
      <c r="E532" s="23"/>
      <c r="F532" s="439"/>
      <c r="G532" s="436"/>
    </row>
    <row r="533" spans="1:7" ht="13.5" customHeight="1" thickBot="1">
      <c r="A533" s="153"/>
      <c r="B533" s="42" t="s">
        <v>295</v>
      </c>
      <c r="C533" s="43"/>
      <c r="D533" s="43"/>
      <c r="E533" s="43"/>
      <c r="F533" s="440"/>
      <c r="G533" s="423"/>
    </row>
    <row r="534" spans="1:7" ht="93" customHeight="1">
      <c r="A534" s="419" t="s">
        <v>277</v>
      </c>
      <c r="B534" s="420"/>
      <c r="C534" s="66">
        <f>SUM(C536)</f>
        <v>0</v>
      </c>
      <c r="D534" s="132">
        <f>SUM(D536)</f>
        <v>4.397</v>
      </c>
      <c r="E534" s="264"/>
      <c r="F534" s="410"/>
      <c r="G534" s="548" t="s">
        <v>431</v>
      </c>
    </row>
    <row r="535" spans="1:7" ht="12.75" customHeight="1">
      <c r="A535" s="149"/>
      <c r="B535" s="22" t="s">
        <v>202</v>
      </c>
      <c r="C535" s="133"/>
      <c r="D535" s="240"/>
      <c r="E535" s="240"/>
      <c r="F535" s="414"/>
      <c r="G535" s="538"/>
    </row>
    <row r="536" spans="1:7" ht="74.25" customHeight="1" thickBot="1">
      <c r="A536" s="153"/>
      <c r="B536" s="42" t="s">
        <v>295</v>
      </c>
      <c r="C536" s="68">
        <v>0</v>
      </c>
      <c r="D536" s="45">
        <v>4.397</v>
      </c>
      <c r="E536" s="265"/>
      <c r="F536" s="400"/>
      <c r="G536" s="549"/>
    </row>
    <row r="537" spans="1:7" ht="78.75" customHeight="1">
      <c r="A537" s="454" t="s">
        <v>279</v>
      </c>
      <c r="B537" s="455"/>
      <c r="C537" s="66">
        <f>SUM(C539)</f>
        <v>0</v>
      </c>
      <c r="D537" s="40">
        <f>SUM(D539)</f>
        <v>0.51</v>
      </c>
      <c r="E537" s="292"/>
      <c r="F537" s="438"/>
      <c r="G537" s="435" t="s">
        <v>432</v>
      </c>
    </row>
    <row r="538" spans="1:7" ht="10.5" customHeight="1">
      <c r="A538" s="74"/>
      <c r="B538" s="22" t="s">
        <v>202</v>
      </c>
      <c r="C538" s="161"/>
      <c r="D538" s="240"/>
      <c r="E538" s="240"/>
      <c r="F538" s="439"/>
      <c r="G538" s="436"/>
    </row>
    <row r="539" spans="1:7" ht="12.75" customHeight="1" thickBot="1">
      <c r="A539" s="75"/>
      <c r="B539" s="42" t="s">
        <v>295</v>
      </c>
      <c r="C539" s="43">
        <v>0</v>
      </c>
      <c r="D539" s="279">
        <v>0.51</v>
      </c>
      <c r="E539" s="265"/>
      <c r="F539" s="440"/>
      <c r="G539" s="437"/>
    </row>
    <row r="540" spans="1:7" ht="108.75" customHeight="1">
      <c r="A540" s="419" t="s">
        <v>92</v>
      </c>
      <c r="B540" s="420"/>
      <c r="C540" s="40">
        <f>SUM(C542+C543)</f>
        <v>12.602</v>
      </c>
      <c r="D540" s="416"/>
      <c r="E540" s="416"/>
      <c r="F540" s="438" t="s">
        <v>169</v>
      </c>
      <c r="G540" s="435" t="s">
        <v>52</v>
      </c>
    </row>
    <row r="541" spans="1:7" ht="15.75" customHeight="1">
      <c r="A541" s="74"/>
      <c r="B541" s="22" t="s">
        <v>202</v>
      </c>
      <c r="C541" s="161"/>
      <c r="D541" s="417"/>
      <c r="E541" s="417"/>
      <c r="F541" s="439"/>
      <c r="G541" s="436"/>
    </row>
    <row r="542" spans="1:7" ht="15.75" customHeight="1">
      <c r="A542" s="74"/>
      <c r="B542" s="22" t="s">
        <v>295</v>
      </c>
      <c r="C542" s="23">
        <v>0</v>
      </c>
      <c r="D542" s="417"/>
      <c r="E542" s="417"/>
      <c r="F542" s="439"/>
      <c r="G542" s="436"/>
    </row>
    <row r="543" spans="1:7" ht="15.75" customHeight="1" thickBot="1">
      <c r="A543" s="75"/>
      <c r="B543" s="42" t="s">
        <v>296</v>
      </c>
      <c r="C543" s="43">
        <v>12.602</v>
      </c>
      <c r="D543" s="418"/>
      <c r="E543" s="418"/>
      <c r="F543" s="440"/>
      <c r="G543" s="437"/>
    </row>
    <row r="544" spans="1:7" ht="64.5" customHeight="1">
      <c r="A544" s="454" t="s">
        <v>278</v>
      </c>
      <c r="B544" s="455"/>
      <c r="C544" s="132">
        <f>SUM(C546)</f>
        <v>0</v>
      </c>
      <c r="D544" s="132">
        <f>SUM(D546)</f>
        <v>1.257</v>
      </c>
      <c r="E544" s="264"/>
      <c r="F544" s="439"/>
      <c r="G544" s="436" t="s">
        <v>433</v>
      </c>
    </row>
    <row r="545" spans="1:7" ht="14.25" customHeight="1">
      <c r="A545" s="74"/>
      <c r="B545" s="22" t="s">
        <v>202</v>
      </c>
      <c r="C545" s="161"/>
      <c r="D545" s="240"/>
      <c r="E545" s="240"/>
      <c r="F545" s="439"/>
      <c r="G545" s="436"/>
    </row>
    <row r="546" spans="1:7" ht="17.25" customHeight="1" thickBot="1">
      <c r="A546" s="74"/>
      <c r="B546" s="22" t="s">
        <v>295</v>
      </c>
      <c r="C546" s="23">
        <v>0</v>
      </c>
      <c r="D546" s="279">
        <v>1.257</v>
      </c>
      <c r="E546" s="265"/>
      <c r="F546" s="439"/>
      <c r="G546" s="436"/>
    </row>
    <row r="547" spans="1:7" ht="12.75" customHeight="1" thickBot="1">
      <c r="A547" s="593" t="s">
        <v>247</v>
      </c>
      <c r="B547" s="504"/>
      <c r="C547" s="504"/>
      <c r="D547" s="504"/>
      <c r="E547" s="504"/>
      <c r="F547" s="504"/>
      <c r="G547" s="594"/>
    </row>
    <row r="548" spans="1:7" ht="46.5" customHeight="1">
      <c r="A548" s="419" t="s">
        <v>93</v>
      </c>
      <c r="B548" s="420"/>
      <c r="C548" s="66">
        <f>SUM(C550)</f>
        <v>0</v>
      </c>
      <c r="D548" s="449"/>
      <c r="E548" s="449"/>
      <c r="F548" s="410" t="s">
        <v>49</v>
      </c>
      <c r="G548" s="398" t="s">
        <v>434</v>
      </c>
    </row>
    <row r="549" spans="1:7" ht="14.25" customHeight="1">
      <c r="A549" s="149"/>
      <c r="B549" s="22" t="s">
        <v>202</v>
      </c>
      <c r="C549" s="26"/>
      <c r="D549" s="450"/>
      <c r="E549" s="450"/>
      <c r="F549" s="414"/>
      <c r="G549" s="424"/>
    </row>
    <row r="550" spans="1:7" ht="49.5" customHeight="1" thickBot="1">
      <c r="A550" s="153"/>
      <c r="B550" s="42" t="s">
        <v>295</v>
      </c>
      <c r="C550" s="68">
        <v>0</v>
      </c>
      <c r="D550" s="451"/>
      <c r="E550" s="451"/>
      <c r="F550" s="400"/>
      <c r="G550" s="429"/>
    </row>
    <row r="551" spans="1:7" ht="43.5" customHeight="1">
      <c r="A551" s="419" t="s">
        <v>94</v>
      </c>
      <c r="B551" s="420"/>
      <c r="C551" s="100">
        <v>0.1</v>
      </c>
      <c r="D551" s="552"/>
      <c r="E551" s="552"/>
      <c r="F551" s="410" t="s">
        <v>49</v>
      </c>
      <c r="G551" s="398" t="s">
        <v>435</v>
      </c>
    </row>
    <row r="552" spans="1:7" ht="21.75" customHeight="1">
      <c r="A552" s="149"/>
      <c r="B552" s="22" t="s">
        <v>202</v>
      </c>
      <c r="C552" s="26"/>
      <c r="D552" s="553"/>
      <c r="E552" s="553"/>
      <c r="F552" s="414"/>
      <c r="G552" s="424"/>
    </row>
    <row r="553" spans="1:7" ht="42.75" customHeight="1" thickBot="1">
      <c r="A553" s="153"/>
      <c r="B553" s="42" t="s">
        <v>295</v>
      </c>
      <c r="C553" s="55">
        <v>0.1</v>
      </c>
      <c r="D553" s="554"/>
      <c r="E553" s="554"/>
      <c r="F553" s="400"/>
      <c r="G553" s="429"/>
    </row>
    <row r="554" spans="1:7" ht="54.75" customHeight="1">
      <c r="A554" s="454" t="s">
        <v>409</v>
      </c>
      <c r="B554" s="455"/>
      <c r="C554" s="40"/>
      <c r="D554" s="40">
        <f>SUM(D556)</f>
        <v>0.65</v>
      </c>
      <c r="E554" s="292"/>
      <c r="F554" s="438" t="s">
        <v>170</v>
      </c>
      <c r="G554" s="441" t="s">
        <v>410</v>
      </c>
    </row>
    <row r="555" spans="1:7" ht="13.5" customHeight="1">
      <c r="A555" s="149"/>
      <c r="B555" s="22" t="s">
        <v>202</v>
      </c>
      <c r="C555" s="26"/>
      <c r="D555" s="133"/>
      <c r="E555" s="24"/>
      <c r="F555" s="439"/>
      <c r="G555" s="397"/>
    </row>
    <row r="556" spans="1:7" ht="28.5" customHeight="1" thickBot="1">
      <c r="A556" s="153"/>
      <c r="B556" s="42" t="s">
        <v>295</v>
      </c>
      <c r="C556" s="55"/>
      <c r="D556" s="55">
        <v>0.65</v>
      </c>
      <c r="E556" s="266"/>
      <c r="F556" s="440"/>
      <c r="G556" s="442"/>
    </row>
    <row r="557" spans="1:7" ht="111.75" customHeight="1">
      <c r="A557" s="454" t="s">
        <v>95</v>
      </c>
      <c r="B557" s="455"/>
      <c r="C557" s="66">
        <f>SUM(C559+C560+C561)</f>
        <v>0</v>
      </c>
      <c r="D557" s="40">
        <f>SUM(D559+D560+D561)</f>
        <v>0.15</v>
      </c>
      <c r="E557" s="323"/>
      <c r="F557" s="438" t="s">
        <v>387</v>
      </c>
      <c r="G557" s="435" t="s">
        <v>388</v>
      </c>
    </row>
    <row r="558" spans="1:7" ht="14.25" customHeight="1">
      <c r="A558" s="149"/>
      <c r="B558" s="22" t="s">
        <v>202</v>
      </c>
      <c r="C558" s="23"/>
      <c r="D558" s="23"/>
      <c r="E558" s="322"/>
      <c r="F558" s="439"/>
      <c r="G558" s="436"/>
    </row>
    <row r="559" spans="1:7" ht="15.75" customHeight="1">
      <c r="A559" s="149"/>
      <c r="B559" s="22" t="s">
        <v>294</v>
      </c>
      <c r="C559" s="23">
        <v>0</v>
      </c>
      <c r="D559" s="23"/>
      <c r="E559" s="322"/>
      <c r="F559" s="439"/>
      <c r="G559" s="436"/>
    </row>
    <row r="560" spans="1:7" ht="15.75" customHeight="1">
      <c r="A560" s="149"/>
      <c r="B560" s="18" t="s">
        <v>295</v>
      </c>
      <c r="C560" s="20">
        <v>0</v>
      </c>
      <c r="D560" s="23"/>
      <c r="E560" s="322"/>
      <c r="F560" s="439"/>
      <c r="G560" s="436"/>
    </row>
    <row r="561" spans="1:7" ht="228.75" customHeight="1" thickBot="1">
      <c r="A561" s="153"/>
      <c r="B561" s="47" t="s">
        <v>296</v>
      </c>
      <c r="C561" s="48">
        <v>0</v>
      </c>
      <c r="D561" s="52">
        <v>0.15</v>
      </c>
      <c r="E561" s="324"/>
      <c r="F561" s="440"/>
      <c r="G561" s="437"/>
    </row>
    <row r="562" spans="1:7" ht="78.75" customHeight="1">
      <c r="A562" s="419" t="s">
        <v>96</v>
      </c>
      <c r="B562" s="420"/>
      <c r="C562" s="328">
        <f>SUM(C564)</f>
        <v>0.05</v>
      </c>
      <c r="D562" s="416"/>
      <c r="E562" s="416"/>
      <c r="F562" s="438" t="s">
        <v>50</v>
      </c>
      <c r="G562" s="435" t="s">
        <v>411</v>
      </c>
    </row>
    <row r="563" spans="1:7" ht="14.25" customHeight="1">
      <c r="A563" s="74"/>
      <c r="B563" s="22" t="s">
        <v>202</v>
      </c>
      <c r="C563" s="161"/>
      <c r="D563" s="417"/>
      <c r="E563" s="417"/>
      <c r="F563" s="439"/>
      <c r="G563" s="436"/>
    </row>
    <row r="564" spans="1:7" ht="19.5" customHeight="1" thickBot="1">
      <c r="A564" s="75"/>
      <c r="B564" s="42" t="s">
        <v>295</v>
      </c>
      <c r="C564" s="55">
        <v>0.05</v>
      </c>
      <c r="D564" s="418"/>
      <c r="E564" s="418"/>
      <c r="F564" s="440"/>
      <c r="G564" s="437"/>
    </row>
    <row r="565" spans="1:7" ht="16.5" customHeight="1" thickBot="1">
      <c r="A565" s="478" t="s">
        <v>245</v>
      </c>
      <c r="B565" s="479"/>
      <c r="C565" s="479"/>
      <c r="D565" s="479"/>
      <c r="E565" s="479"/>
      <c r="F565" s="479"/>
      <c r="G565" s="480"/>
    </row>
    <row r="566" spans="1:7" ht="33" customHeight="1">
      <c r="A566" s="419" t="s">
        <v>97</v>
      </c>
      <c r="B566" s="420"/>
      <c r="C566" s="40">
        <f>SUM(C568+C569)</f>
        <v>1.6</v>
      </c>
      <c r="D566" s="70"/>
      <c r="E566" s="70"/>
      <c r="F566" s="438" t="s">
        <v>171</v>
      </c>
      <c r="G566" s="435" t="s">
        <v>54</v>
      </c>
    </row>
    <row r="567" spans="1:7" ht="14.25" customHeight="1">
      <c r="A567" s="212"/>
      <c r="B567" s="22" t="s">
        <v>202</v>
      </c>
      <c r="C567" s="161"/>
      <c r="D567" s="249"/>
      <c r="E567" s="249"/>
      <c r="F567" s="439"/>
      <c r="G567" s="436"/>
    </row>
    <row r="568" spans="1:7" ht="24" customHeight="1">
      <c r="A568" s="46"/>
      <c r="B568" s="22" t="s">
        <v>295</v>
      </c>
      <c r="C568" s="26">
        <v>0.8</v>
      </c>
      <c r="D568" s="12"/>
      <c r="E568" s="12"/>
      <c r="F568" s="439"/>
      <c r="G568" s="436"/>
    </row>
    <row r="569" spans="1:7" ht="28.5" customHeight="1" thickBot="1">
      <c r="A569" s="49"/>
      <c r="B569" s="42" t="s">
        <v>296</v>
      </c>
      <c r="C569" s="55">
        <v>0.8</v>
      </c>
      <c r="D569" s="38"/>
      <c r="E569" s="38"/>
      <c r="F569" s="440"/>
      <c r="G569" s="437"/>
    </row>
    <row r="570" spans="1:7" ht="57" customHeight="1">
      <c r="A570" s="454" t="s">
        <v>98</v>
      </c>
      <c r="B570" s="455"/>
      <c r="C570" s="40">
        <f>SUM(C572+C573)</f>
        <v>1.6</v>
      </c>
      <c r="D570" s="416"/>
      <c r="E570" s="416"/>
      <c r="F570" s="438" t="s">
        <v>172</v>
      </c>
      <c r="G570" s="435" t="s">
        <v>54</v>
      </c>
    </row>
    <row r="571" spans="1:7" ht="18" customHeight="1">
      <c r="A571" s="46"/>
      <c r="B571" s="22" t="s">
        <v>202</v>
      </c>
      <c r="C571" s="133"/>
      <c r="D571" s="417"/>
      <c r="E571" s="417"/>
      <c r="F571" s="439"/>
      <c r="G571" s="436"/>
    </row>
    <row r="572" spans="1:7" ht="15.75" customHeight="1">
      <c r="A572" s="46"/>
      <c r="B572" s="22" t="s">
        <v>295</v>
      </c>
      <c r="C572" s="26">
        <v>0.8</v>
      </c>
      <c r="D572" s="417"/>
      <c r="E572" s="417"/>
      <c r="F572" s="439"/>
      <c r="G572" s="436"/>
    </row>
    <row r="573" spans="1:7" ht="21" customHeight="1" thickBot="1">
      <c r="A573" s="49"/>
      <c r="B573" s="42" t="s">
        <v>296</v>
      </c>
      <c r="C573" s="55">
        <v>0.8</v>
      </c>
      <c r="D573" s="418"/>
      <c r="E573" s="418"/>
      <c r="F573" s="440"/>
      <c r="G573" s="437"/>
    </row>
    <row r="574" spans="1:7" ht="33.75" customHeight="1">
      <c r="A574" s="454" t="s">
        <v>99</v>
      </c>
      <c r="B574" s="455"/>
      <c r="C574" s="40">
        <f>SUM(C576+C577)</f>
        <v>2</v>
      </c>
      <c r="D574" s="416"/>
      <c r="E574" s="416"/>
      <c r="F574" s="438" t="s">
        <v>172</v>
      </c>
      <c r="G574" s="435" t="s">
        <v>54</v>
      </c>
    </row>
    <row r="575" spans="1:7" ht="17.25" customHeight="1">
      <c r="A575" s="112"/>
      <c r="B575" s="22" t="s">
        <v>202</v>
      </c>
      <c r="C575" s="231"/>
      <c r="D575" s="417"/>
      <c r="E575" s="417"/>
      <c r="F575" s="439"/>
      <c r="G575" s="436"/>
    </row>
    <row r="576" spans="1:7" ht="24.75" customHeight="1">
      <c r="A576" s="112"/>
      <c r="B576" s="22" t="s">
        <v>295</v>
      </c>
      <c r="C576" s="26">
        <v>1</v>
      </c>
      <c r="D576" s="417"/>
      <c r="E576" s="417"/>
      <c r="F576" s="439"/>
      <c r="G576" s="436"/>
    </row>
    <row r="577" spans="1:7" ht="34.5" customHeight="1" thickBot="1">
      <c r="A577" s="128"/>
      <c r="B577" s="42" t="s">
        <v>296</v>
      </c>
      <c r="C577" s="55">
        <v>1</v>
      </c>
      <c r="D577" s="418"/>
      <c r="E577" s="418"/>
      <c r="F577" s="440"/>
      <c r="G577" s="437"/>
    </row>
    <row r="578" spans="1:7" ht="62.25" customHeight="1">
      <c r="A578" s="419" t="s">
        <v>100</v>
      </c>
      <c r="B578" s="420"/>
      <c r="C578" s="40">
        <f>SUM(C580)</f>
        <v>1</v>
      </c>
      <c r="D578" s="416"/>
      <c r="E578" s="416"/>
      <c r="F578" s="438" t="s">
        <v>172</v>
      </c>
      <c r="G578" s="435" t="s">
        <v>54</v>
      </c>
    </row>
    <row r="579" spans="1:7" ht="17.25" customHeight="1">
      <c r="A579" s="112"/>
      <c r="B579" s="22" t="s">
        <v>202</v>
      </c>
      <c r="C579" s="231"/>
      <c r="D579" s="417"/>
      <c r="E579" s="417"/>
      <c r="F579" s="439"/>
      <c r="G579" s="436"/>
    </row>
    <row r="580" spans="1:7" ht="30" customHeight="1">
      <c r="A580" s="112"/>
      <c r="B580" s="16" t="s">
        <v>296</v>
      </c>
      <c r="C580" s="15">
        <v>1</v>
      </c>
      <c r="D580" s="417"/>
      <c r="E580" s="417"/>
      <c r="F580" s="439"/>
      <c r="G580" s="436"/>
    </row>
    <row r="581" spans="1:7" ht="76.5" customHeight="1">
      <c r="A581" s="561" t="s">
        <v>220</v>
      </c>
      <c r="B581" s="561"/>
      <c r="C581" s="32">
        <f>SUM(C587)</f>
        <v>0</v>
      </c>
      <c r="D581" s="375">
        <f>SUM(D587)</f>
        <v>33</v>
      </c>
      <c r="E581" s="375"/>
      <c r="F581" s="20"/>
      <c r="G581" s="566" t="s">
        <v>381</v>
      </c>
    </row>
    <row r="582" spans="1:7" ht="14.25" customHeight="1">
      <c r="A582" s="27"/>
      <c r="B582" s="22" t="s">
        <v>202</v>
      </c>
      <c r="C582" s="26"/>
      <c r="D582" s="375"/>
      <c r="E582" s="375"/>
      <c r="F582" s="20"/>
      <c r="G582" s="566"/>
    </row>
    <row r="583" spans="1:7" ht="14.25" customHeight="1">
      <c r="A583" s="27"/>
      <c r="B583" s="108" t="s">
        <v>295</v>
      </c>
      <c r="C583" s="33">
        <f>SUM(C587)</f>
        <v>0</v>
      </c>
      <c r="D583" s="26">
        <f>SUM(D587)</f>
        <v>33</v>
      </c>
      <c r="E583" s="26"/>
      <c r="F583" s="20"/>
      <c r="G583" s="566"/>
    </row>
    <row r="584" spans="1:7" ht="14.25" customHeight="1" thickBot="1">
      <c r="A584" s="353"/>
      <c r="B584" s="16" t="s">
        <v>296</v>
      </c>
      <c r="C584" s="15">
        <f>SUM(C588)</f>
        <v>25</v>
      </c>
      <c r="D584" s="15">
        <f>SUM(D588)</f>
        <v>26</v>
      </c>
      <c r="E584" s="301">
        <f>SUM(D584/C584)*100</f>
        <v>104</v>
      </c>
      <c r="F584" s="356"/>
      <c r="G584" s="459"/>
    </row>
    <row r="585" spans="1:7" ht="97.5" customHeight="1">
      <c r="A585" s="563" t="s">
        <v>101</v>
      </c>
      <c r="B585" s="564"/>
      <c r="C585" s="40">
        <f>SUM(C587+C588)</f>
        <v>25</v>
      </c>
      <c r="D585" s="40">
        <f>SUM(D587+D588)</f>
        <v>59</v>
      </c>
      <c r="E585" s="292">
        <f>SUM(D585/C585)*100</f>
        <v>236</v>
      </c>
      <c r="F585" s="438" t="s">
        <v>55</v>
      </c>
      <c r="G585" s="398" t="s">
        <v>64</v>
      </c>
    </row>
    <row r="586" spans="1:7" ht="15.75" customHeight="1">
      <c r="A586" s="562"/>
      <c r="B586" s="108" t="s">
        <v>202</v>
      </c>
      <c r="C586" s="26"/>
      <c r="D586" s="26"/>
      <c r="E586" s="26"/>
      <c r="F586" s="439"/>
      <c r="G586" s="424"/>
    </row>
    <row r="587" spans="1:7" ht="15.75" customHeight="1">
      <c r="A587" s="562"/>
      <c r="B587" s="108" t="s">
        <v>295</v>
      </c>
      <c r="C587" s="33">
        <f>SUM(C592+C597+C601)</f>
        <v>0</v>
      </c>
      <c r="D587" s="26">
        <f>SUM(D592+D597+D601)</f>
        <v>33</v>
      </c>
      <c r="E587" s="26"/>
      <c r="F587" s="439"/>
      <c r="G587" s="424"/>
    </row>
    <row r="588" spans="1:7" ht="18" customHeight="1">
      <c r="A588" s="562"/>
      <c r="B588" s="22" t="s">
        <v>296</v>
      </c>
      <c r="C588" s="26">
        <f>SUM(C593+C594+C598+C602+C603+C604)</f>
        <v>25</v>
      </c>
      <c r="D588" s="26">
        <f>SUM(D593+D594+D598+D602+D603+D604)</f>
        <v>26</v>
      </c>
      <c r="E588" s="263">
        <f>SUM(D588/C588)*100</f>
        <v>104</v>
      </c>
      <c r="F588" s="439"/>
      <c r="G588" s="424"/>
    </row>
    <row r="589" spans="1:7" ht="49.5" customHeight="1">
      <c r="A589" s="565" t="s">
        <v>304</v>
      </c>
      <c r="B589" s="566"/>
      <c r="C589" s="33">
        <v>0</v>
      </c>
      <c r="D589" s="26"/>
      <c r="E589" s="26"/>
      <c r="F589" s="439"/>
      <c r="G589" s="109" t="s">
        <v>61</v>
      </c>
    </row>
    <row r="590" spans="1:7" ht="30.75" customHeight="1">
      <c r="A590" s="565" t="s">
        <v>198</v>
      </c>
      <c r="B590" s="566"/>
      <c r="C590" s="26">
        <f>SUM(C592+C593)</f>
        <v>10</v>
      </c>
      <c r="D590" s="26">
        <f>SUM(D592+D593)</f>
        <v>25</v>
      </c>
      <c r="E590" s="263">
        <f>SUM(D590/C590)*100</f>
        <v>250</v>
      </c>
      <c r="F590" s="439"/>
      <c r="G590" s="424" t="s">
        <v>56</v>
      </c>
    </row>
    <row r="591" spans="1:7" ht="27.75" customHeight="1" thickBot="1">
      <c r="A591" s="352"/>
      <c r="B591" s="169" t="s">
        <v>202</v>
      </c>
      <c r="C591" s="55"/>
      <c r="D591" s="55"/>
      <c r="E591" s="55"/>
      <c r="F591" s="440"/>
      <c r="G591" s="429"/>
    </row>
    <row r="592" spans="1:7" ht="12.75" customHeight="1">
      <c r="A592" s="354"/>
      <c r="B592" s="376" t="s">
        <v>295</v>
      </c>
      <c r="C592" s="111">
        <v>0</v>
      </c>
      <c r="D592" s="100">
        <v>16</v>
      </c>
      <c r="E592" s="100"/>
      <c r="F592" s="438" t="s">
        <v>55</v>
      </c>
      <c r="G592" s="163"/>
    </row>
    <row r="593" spans="1:7" ht="18" customHeight="1">
      <c r="A593" s="349"/>
      <c r="B593" s="10" t="s">
        <v>296</v>
      </c>
      <c r="C593" s="350">
        <v>10</v>
      </c>
      <c r="D593" s="350">
        <v>9</v>
      </c>
      <c r="E593" s="317">
        <f>SUM(D593/C593)*100</f>
        <v>90</v>
      </c>
      <c r="F593" s="439"/>
      <c r="G593" s="351"/>
    </row>
    <row r="594" spans="1:7" ht="33" customHeight="1">
      <c r="A594" s="571" t="s">
        <v>197</v>
      </c>
      <c r="B594" s="572"/>
      <c r="C594" s="26">
        <v>9</v>
      </c>
      <c r="D594" s="33">
        <v>0</v>
      </c>
      <c r="E594" s="26"/>
      <c r="F594" s="439"/>
      <c r="G594" s="109" t="s">
        <v>57</v>
      </c>
    </row>
    <row r="595" spans="1:7" ht="33" customHeight="1">
      <c r="A595" s="571" t="s">
        <v>305</v>
      </c>
      <c r="B595" s="572"/>
      <c r="C595" s="33">
        <f>SUM(C597+C598)</f>
        <v>0</v>
      </c>
      <c r="D595" s="26">
        <f>SUM(D597+D598)</f>
        <v>17</v>
      </c>
      <c r="E595" s="263"/>
      <c r="F595" s="439"/>
      <c r="G595" s="424" t="s">
        <v>58</v>
      </c>
    </row>
    <row r="596" spans="1:7" ht="15.75" customHeight="1">
      <c r="A596" s="573"/>
      <c r="B596" s="108" t="s">
        <v>202</v>
      </c>
      <c r="C596" s="33"/>
      <c r="D596" s="33"/>
      <c r="E596" s="33"/>
      <c r="F596" s="439"/>
      <c r="G596" s="424"/>
    </row>
    <row r="597" spans="1:7" ht="13.5" customHeight="1">
      <c r="A597" s="574"/>
      <c r="B597" s="108" t="s">
        <v>295</v>
      </c>
      <c r="C597" s="33">
        <v>0</v>
      </c>
      <c r="D597" s="26">
        <v>8.5</v>
      </c>
      <c r="E597" s="33"/>
      <c r="F597" s="439"/>
      <c r="G597" s="424"/>
    </row>
    <row r="598" spans="1:7" ht="15.75" customHeight="1">
      <c r="A598" s="575"/>
      <c r="B598" s="22" t="s">
        <v>296</v>
      </c>
      <c r="C598" s="33">
        <v>0</v>
      </c>
      <c r="D598" s="26">
        <v>8.5</v>
      </c>
      <c r="E598" s="33"/>
      <c r="F598" s="439"/>
      <c r="G598" s="424"/>
    </row>
    <row r="599" spans="1:7" ht="31.5" customHeight="1">
      <c r="A599" s="571" t="s">
        <v>303</v>
      </c>
      <c r="B599" s="572"/>
      <c r="C599" s="26">
        <f>SUM(C601+C602)</f>
        <v>6</v>
      </c>
      <c r="D599" s="26">
        <f>SUM(D601+D602)</f>
        <v>17</v>
      </c>
      <c r="E599" s="26"/>
      <c r="F599" s="439"/>
      <c r="G599" s="424" t="s">
        <v>59</v>
      </c>
    </row>
    <row r="600" spans="1:7" ht="14.25" customHeight="1">
      <c r="A600" s="573"/>
      <c r="B600" s="108" t="s">
        <v>202</v>
      </c>
      <c r="C600" s="26"/>
      <c r="D600" s="33"/>
      <c r="E600" s="26"/>
      <c r="F600" s="439"/>
      <c r="G600" s="424"/>
    </row>
    <row r="601" spans="1:7" ht="15.75" customHeight="1">
      <c r="A601" s="574"/>
      <c r="B601" s="108" t="s">
        <v>295</v>
      </c>
      <c r="C601" s="33">
        <v>0</v>
      </c>
      <c r="D601" s="26">
        <v>8.5</v>
      </c>
      <c r="E601" s="26"/>
      <c r="F601" s="439"/>
      <c r="G601" s="424"/>
    </row>
    <row r="602" spans="1:7" ht="16.5" customHeight="1">
      <c r="A602" s="575"/>
      <c r="B602" s="22" t="s">
        <v>296</v>
      </c>
      <c r="C602" s="26">
        <v>6</v>
      </c>
      <c r="D602" s="26">
        <v>8.5</v>
      </c>
      <c r="E602" s="26"/>
      <c r="F602" s="439"/>
      <c r="G602" s="424"/>
    </row>
    <row r="603" spans="1:7" ht="31.5" customHeight="1">
      <c r="A603" s="571" t="s">
        <v>62</v>
      </c>
      <c r="B603" s="572"/>
      <c r="C603" s="33">
        <v>0</v>
      </c>
      <c r="D603" s="33"/>
      <c r="E603" s="33"/>
      <c r="F603" s="439"/>
      <c r="G603" s="109" t="s">
        <v>60</v>
      </c>
    </row>
    <row r="604" spans="1:7" ht="35.25" customHeight="1" thickBot="1">
      <c r="A604" s="567" t="s">
        <v>63</v>
      </c>
      <c r="B604" s="568"/>
      <c r="C604" s="68">
        <v>0</v>
      </c>
      <c r="D604" s="68"/>
      <c r="E604" s="68"/>
      <c r="F604" s="440"/>
      <c r="G604" s="110" t="s">
        <v>65</v>
      </c>
    </row>
    <row r="605" spans="1:7" ht="48" customHeight="1">
      <c r="A605" s="419" t="s">
        <v>102</v>
      </c>
      <c r="B605" s="420"/>
      <c r="C605" s="328">
        <f>SUM(C607)</f>
        <v>0.8</v>
      </c>
      <c r="D605" s="329"/>
      <c r="E605" s="329"/>
      <c r="F605" s="438" t="s">
        <v>55</v>
      </c>
      <c r="G605" s="311" t="s">
        <v>402</v>
      </c>
    </row>
    <row r="606" spans="1:7" ht="14.25" customHeight="1">
      <c r="A606" s="46"/>
      <c r="B606" s="108" t="s">
        <v>202</v>
      </c>
      <c r="C606" s="133"/>
      <c r="D606" s="11"/>
      <c r="E606" s="11"/>
      <c r="F606" s="439"/>
      <c r="G606" s="312"/>
    </row>
    <row r="607" spans="1:7" ht="14.25" customHeight="1">
      <c r="A607" s="46"/>
      <c r="B607" s="16" t="s">
        <v>296</v>
      </c>
      <c r="C607" s="26">
        <f>SUM(C608+C609+C610+C611+C612)</f>
        <v>0.8</v>
      </c>
      <c r="D607" s="12"/>
      <c r="E607" s="12"/>
      <c r="F607" s="439"/>
      <c r="G607" s="312"/>
    </row>
    <row r="608" spans="1:7" ht="33" customHeight="1">
      <c r="A608" s="569" t="s">
        <v>436</v>
      </c>
      <c r="B608" s="570"/>
      <c r="C608" s="25">
        <v>0.8</v>
      </c>
      <c r="D608" s="215"/>
      <c r="E608" s="215"/>
      <c r="F608" s="439"/>
      <c r="G608" s="312" t="s">
        <v>66</v>
      </c>
    </row>
    <row r="609" spans="1:7" ht="32.25" customHeight="1">
      <c r="A609" s="569" t="s">
        <v>44</v>
      </c>
      <c r="B609" s="570"/>
      <c r="C609" s="24">
        <v>0</v>
      </c>
      <c r="D609" s="252"/>
      <c r="E609" s="252"/>
      <c r="F609" s="439"/>
      <c r="G609" s="312"/>
    </row>
    <row r="610" spans="1:7" ht="31.5" customHeight="1" thickBot="1">
      <c r="A610" s="555" t="s">
        <v>45</v>
      </c>
      <c r="B610" s="556"/>
      <c r="C610" s="44">
        <v>0</v>
      </c>
      <c r="D610" s="97"/>
      <c r="E610" s="97"/>
      <c r="F610" s="440"/>
      <c r="G610" s="154"/>
    </row>
    <row r="611" spans="1:7" ht="45" customHeight="1">
      <c r="A611" s="408" t="s">
        <v>280</v>
      </c>
      <c r="B611" s="409"/>
      <c r="C611" s="118">
        <v>0</v>
      </c>
      <c r="D611" s="330"/>
      <c r="E611" s="330"/>
      <c r="F611" s="438" t="s">
        <v>55</v>
      </c>
      <c r="G611" s="311" t="s">
        <v>403</v>
      </c>
    </row>
    <row r="612" spans="1:7" ht="34.5" customHeight="1" thickBot="1">
      <c r="A612" s="555" t="s">
        <v>281</v>
      </c>
      <c r="B612" s="556"/>
      <c r="C612" s="44">
        <v>0</v>
      </c>
      <c r="D612" s="97"/>
      <c r="E612" s="97"/>
      <c r="F612" s="440"/>
      <c r="G612" s="154" t="s">
        <v>66</v>
      </c>
    </row>
    <row r="613" spans="1:7" ht="30.75" customHeight="1">
      <c r="A613" s="419" t="s">
        <v>103</v>
      </c>
      <c r="B613" s="420"/>
      <c r="C613" s="40">
        <f>SUM(C615)</f>
        <v>10.588</v>
      </c>
      <c r="D613" s="40">
        <f>SUM(D615)</f>
        <v>30.335</v>
      </c>
      <c r="E613" s="264">
        <f>SUM(D613/C613)*100</f>
        <v>286.5035889686438</v>
      </c>
      <c r="F613" s="438" t="s">
        <v>55</v>
      </c>
      <c r="G613" s="435" t="s">
        <v>408</v>
      </c>
    </row>
    <row r="614" spans="1:7" ht="14.25" customHeight="1">
      <c r="A614" s="112"/>
      <c r="B614" s="22" t="s">
        <v>202</v>
      </c>
      <c r="C614" s="26"/>
      <c r="D614" s="26"/>
      <c r="E614" s="240"/>
      <c r="F614" s="439"/>
      <c r="G614" s="436"/>
    </row>
    <row r="615" spans="1:7" ht="87" customHeight="1" thickBot="1">
      <c r="A615" s="128"/>
      <c r="B615" s="42" t="s">
        <v>294</v>
      </c>
      <c r="C615" s="55">
        <v>10.588</v>
      </c>
      <c r="D615" s="55">
        <v>30.335</v>
      </c>
      <c r="E615" s="263">
        <f>SUM(D615/C615)*100</f>
        <v>286.5035889686438</v>
      </c>
      <c r="F615" s="440"/>
      <c r="G615" s="437"/>
    </row>
    <row r="616" spans="1:7" ht="48" customHeight="1">
      <c r="A616" s="419" t="s">
        <v>329</v>
      </c>
      <c r="B616" s="420"/>
      <c r="C616" s="39">
        <f>SUM(C618)</f>
        <v>0</v>
      </c>
      <c r="D616" s="524"/>
      <c r="E616" s="524"/>
      <c r="F616" s="438" t="s">
        <v>55</v>
      </c>
      <c r="G616" s="435" t="s">
        <v>255</v>
      </c>
    </row>
    <row r="617" spans="1:7" ht="14.25" customHeight="1">
      <c r="A617" s="46"/>
      <c r="B617" s="22" t="s">
        <v>202</v>
      </c>
      <c r="C617" s="161"/>
      <c r="D617" s="525"/>
      <c r="E617" s="525"/>
      <c r="F617" s="439"/>
      <c r="G617" s="436"/>
    </row>
    <row r="618" spans="1:7" ht="12" customHeight="1" thickBot="1">
      <c r="A618" s="49"/>
      <c r="B618" s="42" t="s">
        <v>295</v>
      </c>
      <c r="C618" s="43">
        <v>0</v>
      </c>
      <c r="D618" s="526"/>
      <c r="E618" s="526"/>
      <c r="F618" s="440"/>
      <c r="G618" s="437"/>
    </row>
    <row r="619" spans="1:7" ht="83.25" customHeight="1">
      <c r="A619" s="419" t="s">
        <v>330</v>
      </c>
      <c r="B619" s="420"/>
      <c r="C619" s="66">
        <f>SUM(C621+C622)</f>
        <v>0</v>
      </c>
      <c r="D619" s="416"/>
      <c r="E619" s="456"/>
      <c r="F619" s="438" t="s">
        <v>55</v>
      </c>
      <c r="G619" s="398" t="s">
        <v>386</v>
      </c>
    </row>
    <row r="620" spans="1:7" ht="13.5" customHeight="1">
      <c r="A620" s="149"/>
      <c r="B620" s="22" t="s">
        <v>202</v>
      </c>
      <c r="C620" s="23"/>
      <c r="D620" s="417"/>
      <c r="E620" s="457"/>
      <c r="F620" s="439"/>
      <c r="G620" s="424"/>
    </row>
    <row r="621" spans="1:7" ht="15" customHeight="1">
      <c r="A621" s="149"/>
      <c r="B621" s="22" t="s">
        <v>295</v>
      </c>
      <c r="C621" s="23">
        <v>0</v>
      </c>
      <c r="D621" s="417"/>
      <c r="E621" s="457"/>
      <c r="F621" s="439"/>
      <c r="G621" s="424"/>
    </row>
    <row r="622" spans="1:7" ht="17.25" customHeight="1" thickBot="1">
      <c r="A622" s="153"/>
      <c r="B622" s="47" t="s">
        <v>296</v>
      </c>
      <c r="C622" s="43">
        <v>0</v>
      </c>
      <c r="D622" s="418"/>
      <c r="E622" s="458"/>
      <c r="F622" s="440"/>
      <c r="G622" s="429"/>
    </row>
    <row r="623" spans="1:7" ht="93" customHeight="1">
      <c r="A623" s="454" t="s">
        <v>331</v>
      </c>
      <c r="B623" s="455"/>
      <c r="C623" s="40">
        <f>SUM(C625+C626+C627)</f>
        <v>19.238999999999997</v>
      </c>
      <c r="D623" s="40">
        <f>SUM(D625+D626+D627+D628)</f>
        <v>8.199</v>
      </c>
      <c r="E623" s="292">
        <f>SUM(D623/C623)*100</f>
        <v>42.61656011227195</v>
      </c>
      <c r="F623" s="160" t="s">
        <v>55</v>
      </c>
      <c r="G623" s="441" t="s">
        <v>398</v>
      </c>
    </row>
    <row r="624" spans="1:7" ht="33.75" customHeight="1">
      <c r="A624" s="149"/>
      <c r="B624" s="22" t="s">
        <v>202</v>
      </c>
      <c r="C624" s="23"/>
      <c r="D624" s="240"/>
      <c r="E624" s="240"/>
      <c r="F624" s="162"/>
      <c r="G624" s="397"/>
    </row>
    <row r="625" spans="1:7" ht="54" customHeight="1">
      <c r="A625" s="149"/>
      <c r="B625" s="22" t="s">
        <v>295</v>
      </c>
      <c r="C625" s="23">
        <v>2.161</v>
      </c>
      <c r="D625" s="25">
        <v>2.058</v>
      </c>
      <c r="E625" s="263">
        <f>SUM(D625/C625)*100</f>
        <v>95.2336881073577</v>
      </c>
      <c r="F625" s="162"/>
      <c r="G625" s="397"/>
    </row>
    <row r="626" spans="1:7" ht="71.25" customHeight="1">
      <c r="A626" s="94"/>
      <c r="B626" s="99" t="s">
        <v>296</v>
      </c>
      <c r="C626" s="247">
        <v>11.023</v>
      </c>
      <c r="D626" s="321">
        <v>3.195</v>
      </c>
      <c r="E626" s="317">
        <f>SUM(D626/C626)*100</f>
        <v>28.98484985938492</v>
      </c>
      <c r="F626" s="186"/>
      <c r="G626" s="397"/>
    </row>
    <row r="627" spans="1:7" ht="115.5" customHeight="1" thickBot="1">
      <c r="A627" s="95"/>
      <c r="B627" s="42" t="s">
        <v>199</v>
      </c>
      <c r="C627" s="43">
        <v>6.055</v>
      </c>
      <c r="D627" s="43">
        <v>2.946</v>
      </c>
      <c r="E627" s="317">
        <f>SUM(D627/C627)*100</f>
        <v>48.654004954582994</v>
      </c>
      <c r="F627" s="187"/>
      <c r="G627" s="442"/>
    </row>
    <row r="628" spans="1:7" ht="78.75" customHeight="1" thickBot="1">
      <c r="A628" s="421" t="s">
        <v>332</v>
      </c>
      <c r="B628" s="422"/>
      <c r="C628" s="331">
        <f>SUM(C631)</f>
        <v>0</v>
      </c>
      <c r="D628" s="332"/>
      <c r="E628" s="332"/>
      <c r="F628" s="87" t="s">
        <v>55</v>
      </c>
      <c r="G628" s="137" t="s">
        <v>255</v>
      </c>
    </row>
    <row r="629" spans="1:7" ht="47.25" customHeight="1">
      <c r="A629" s="550" t="s">
        <v>113</v>
      </c>
      <c r="B629" s="551"/>
      <c r="C629" s="333"/>
      <c r="D629" s="295"/>
      <c r="E629" s="295"/>
      <c r="F629" s="438" t="s">
        <v>55</v>
      </c>
      <c r="G629" s="311"/>
    </row>
    <row r="630" spans="1:7" ht="15" customHeight="1">
      <c r="A630" s="112"/>
      <c r="B630" s="126" t="s">
        <v>202</v>
      </c>
      <c r="C630" s="281"/>
      <c r="D630" s="296"/>
      <c r="E630" s="296"/>
      <c r="F630" s="439"/>
      <c r="G630" s="312"/>
    </row>
    <row r="631" spans="1:7" ht="15" customHeight="1" thickBot="1">
      <c r="A631" s="128"/>
      <c r="B631" s="280" t="s">
        <v>295</v>
      </c>
      <c r="C631" s="43">
        <v>0</v>
      </c>
      <c r="D631" s="297"/>
      <c r="E631" s="297"/>
      <c r="F631" s="440"/>
      <c r="G631" s="154"/>
    </row>
    <row r="632" spans="1:7" ht="75.75" customHeight="1">
      <c r="A632" s="454" t="s">
        <v>319</v>
      </c>
      <c r="B632" s="455"/>
      <c r="C632" s="39">
        <f>SUM(C634)</f>
        <v>0</v>
      </c>
      <c r="D632" s="132">
        <f>SUM(D634)</f>
        <v>0.14</v>
      </c>
      <c r="E632" s="264"/>
      <c r="F632" s="438" t="s">
        <v>55</v>
      </c>
      <c r="G632" s="435" t="s">
        <v>155</v>
      </c>
    </row>
    <row r="633" spans="1:7" ht="27.75" customHeight="1">
      <c r="A633" s="46"/>
      <c r="B633" s="22" t="s">
        <v>202</v>
      </c>
      <c r="C633" s="161"/>
      <c r="D633" s="240"/>
      <c r="E633" s="240"/>
      <c r="F633" s="439"/>
      <c r="G633" s="436"/>
    </row>
    <row r="634" spans="1:7" ht="76.5" customHeight="1" thickBot="1">
      <c r="A634" s="49"/>
      <c r="B634" s="42" t="s">
        <v>296</v>
      </c>
      <c r="C634" s="43">
        <v>0</v>
      </c>
      <c r="D634" s="45">
        <v>0.14</v>
      </c>
      <c r="E634" s="265"/>
      <c r="F634" s="440"/>
      <c r="G634" s="437"/>
    </row>
    <row r="635" spans="1:7" ht="102.75" customHeight="1">
      <c r="A635" s="454" t="s">
        <v>317</v>
      </c>
      <c r="B635" s="455"/>
      <c r="C635" s="89">
        <f>SUM(C638)</f>
        <v>0</v>
      </c>
      <c r="D635" s="40">
        <f>SUM(D637+D638)</f>
        <v>21.92</v>
      </c>
      <c r="E635" s="292"/>
      <c r="F635" s="438" t="s">
        <v>55</v>
      </c>
      <c r="G635" s="435" t="s">
        <v>404</v>
      </c>
    </row>
    <row r="636" spans="1:7" ht="21.75" customHeight="1">
      <c r="A636" s="94"/>
      <c r="B636" s="22" t="s">
        <v>202</v>
      </c>
      <c r="C636" s="161"/>
      <c r="D636" s="240"/>
      <c r="E636" s="240"/>
      <c r="F636" s="439"/>
      <c r="G636" s="436"/>
    </row>
    <row r="637" spans="1:7" ht="24.75" customHeight="1">
      <c r="A637" s="94"/>
      <c r="B637" s="16" t="s">
        <v>295</v>
      </c>
      <c r="C637" s="282"/>
      <c r="D637" s="240">
        <v>15.678</v>
      </c>
      <c r="E637" s="240"/>
      <c r="F637" s="439"/>
      <c r="G637" s="436"/>
    </row>
    <row r="638" spans="1:7" ht="38.25" customHeight="1" thickBot="1">
      <c r="A638" s="95"/>
      <c r="B638" s="42" t="s">
        <v>296</v>
      </c>
      <c r="C638" s="43">
        <v>0</v>
      </c>
      <c r="D638" s="45">
        <v>6.242</v>
      </c>
      <c r="E638" s="265"/>
      <c r="F638" s="440"/>
      <c r="G638" s="437"/>
    </row>
    <row r="639" spans="1:7" ht="50.25" customHeight="1">
      <c r="A639" s="454" t="s">
        <v>320</v>
      </c>
      <c r="B639" s="455"/>
      <c r="C639" s="39">
        <f>SUM(C641)</f>
        <v>0</v>
      </c>
      <c r="D639" s="132">
        <f>SUM(D641)</f>
        <v>0.632</v>
      </c>
      <c r="E639" s="264"/>
      <c r="F639" s="438" t="s">
        <v>55</v>
      </c>
      <c r="G639" s="435" t="s">
        <v>399</v>
      </c>
    </row>
    <row r="640" spans="1:7" ht="14.25" customHeight="1">
      <c r="A640" s="46"/>
      <c r="B640" s="22" t="s">
        <v>202</v>
      </c>
      <c r="C640" s="161"/>
      <c r="D640" s="240"/>
      <c r="E640" s="240"/>
      <c r="F640" s="439"/>
      <c r="G640" s="436"/>
    </row>
    <row r="641" spans="1:7" ht="192" customHeight="1" thickBot="1">
      <c r="A641" s="49"/>
      <c r="B641" s="47" t="s">
        <v>296</v>
      </c>
      <c r="C641" s="43">
        <v>0</v>
      </c>
      <c r="D641" s="45">
        <v>0.632</v>
      </c>
      <c r="E641" s="265"/>
      <c r="F641" s="440"/>
      <c r="G641" s="437"/>
    </row>
    <row r="642" spans="1:7" ht="53.25" customHeight="1">
      <c r="A642" s="454" t="s">
        <v>333</v>
      </c>
      <c r="B642" s="455"/>
      <c r="C642" s="66">
        <f>SUM(C644)</f>
        <v>0</v>
      </c>
      <c r="D642" s="132">
        <f>SUM(D644+D645)</f>
        <v>0.125</v>
      </c>
      <c r="E642" s="66"/>
      <c r="F642" s="410" t="s">
        <v>55</v>
      </c>
      <c r="G642" s="398" t="s">
        <v>400</v>
      </c>
    </row>
    <row r="643" spans="1:7" ht="14.25" customHeight="1">
      <c r="A643" s="149"/>
      <c r="B643" s="22" t="s">
        <v>202</v>
      </c>
      <c r="C643" s="23"/>
      <c r="D643" s="240"/>
      <c r="E643" s="23"/>
      <c r="F643" s="414"/>
      <c r="G643" s="424"/>
    </row>
    <row r="644" spans="1:7" ht="21.75" customHeight="1" thickBot="1">
      <c r="A644" s="153"/>
      <c r="B644" s="42" t="s">
        <v>295</v>
      </c>
      <c r="C644" s="43">
        <v>0</v>
      </c>
      <c r="D644" s="200">
        <v>0.125</v>
      </c>
      <c r="E644" s="43"/>
      <c r="F644" s="400"/>
      <c r="G644" s="429"/>
    </row>
    <row r="645" spans="1:7" ht="133.5" customHeight="1" thickBot="1">
      <c r="A645" s="596" t="s">
        <v>334</v>
      </c>
      <c r="B645" s="597"/>
      <c r="C645" s="335"/>
      <c r="D645" s="332"/>
      <c r="E645" s="332"/>
      <c r="F645" s="87" t="s">
        <v>55</v>
      </c>
      <c r="G645" s="137" t="s">
        <v>401</v>
      </c>
    </row>
    <row r="646" spans="1:7" ht="24" customHeight="1">
      <c r="A646" s="336"/>
      <c r="B646" s="319" t="s">
        <v>202</v>
      </c>
      <c r="C646" s="533"/>
      <c r="D646" s="449"/>
      <c r="E646" s="449"/>
      <c r="F646" s="449"/>
      <c r="G646" s="605"/>
    </row>
    <row r="647" spans="1:7" ht="22.5" customHeight="1">
      <c r="A647" s="283"/>
      <c r="B647" s="22" t="s">
        <v>295</v>
      </c>
      <c r="C647" s="604"/>
      <c r="D647" s="450"/>
      <c r="E647" s="450"/>
      <c r="F647" s="450"/>
      <c r="G647" s="606"/>
    </row>
    <row r="648" spans="1:7" ht="21" customHeight="1">
      <c r="A648" s="283"/>
      <c r="B648" s="22" t="s">
        <v>296</v>
      </c>
      <c r="C648" s="604"/>
      <c r="D648" s="450"/>
      <c r="E648" s="450"/>
      <c r="F648" s="450"/>
      <c r="G648" s="606"/>
    </row>
    <row r="649" spans="1:7" ht="26.25" customHeight="1" thickBot="1">
      <c r="A649" s="318"/>
      <c r="B649" s="42" t="s">
        <v>199</v>
      </c>
      <c r="C649" s="579"/>
      <c r="D649" s="451"/>
      <c r="E649" s="451"/>
      <c r="F649" s="451"/>
      <c r="G649" s="607"/>
    </row>
    <row r="650" spans="1:7" ht="25.5" customHeight="1" thickBot="1">
      <c r="A650" s="481" t="s">
        <v>244</v>
      </c>
      <c r="B650" s="482"/>
      <c r="C650" s="482"/>
      <c r="D650" s="482"/>
      <c r="E650" s="482"/>
      <c r="F650" s="482"/>
      <c r="G650" s="483"/>
    </row>
    <row r="651" spans="1:7" ht="48" customHeight="1">
      <c r="A651" s="454" t="s">
        <v>335</v>
      </c>
      <c r="B651" s="455"/>
      <c r="C651" s="66">
        <f>SUM(C653+C654)</f>
        <v>0</v>
      </c>
      <c r="D651" s="449"/>
      <c r="E651" s="449"/>
      <c r="F651" s="438" t="s">
        <v>173</v>
      </c>
      <c r="G651" s="435" t="s">
        <v>374</v>
      </c>
    </row>
    <row r="652" spans="1:7" ht="15" customHeight="1">
      <c r="A652" s="123"/>
      <c r="B652" s="22" t="s">
        <v>202</v>
      </c>
      <c r="C652" s="232"/>
      <c r="D652" s="450"/>
      <c r="E652" s="450"/>
      <c r="F652" s="439"/>
      <c r="G652" s="436"/>
    </row>
    <row r="653" spans="1:7" ht="30.75" customHeight="1">
      <c r="A653" s="123"/>
      <c r="B653" s="22" t="s">
        <v>295</v>
      </c>
      <c r="C653" s="33">
        <v>0</v>
      </c>
      <c r="D653" s="450"/>
      <c r="E653" s="450"/>
      <c r="F653" s="439"/>
      <c r="G653" s="436"/>
    </row>
    <row r="654" spans="1:7" ht="83.25" customHeight="1" thickBot="1">
      <c r="A654" s="122"/>
      <c r="B654" s="313" t="s">
        <v>296</v>
      </c>
      <c r="C654" s="337">
        <v>0</v>
      </c>
      <c r="D654" s="451"/>
      <c r="E654" s="451"/>
      <c r="F654" s="440"/>
      <c r="G654" s="436"/>
    </row>
    <row r="655" spans="1:7" ht="64.5" customHeight="1">
      <c r="A655" s="454" t="s">
        <v>336</v>
      </c>
      <c r="B655" s="455"/>
      <c r="C655" s="89">
        <f>SUM(C657)</f>
        <v>0</v>
      </c>
      <c r="D655" s="449"/>
      <c r="E655" s="449"/>
      <c r="F655" s="438" t="s">
        <v>173</v>
      </c>
      <c r="G655" s="56" t="s">
        <v>405</v>
      </c>
    </row>
    <row r="656" spans="1:7" ht="15.75" customHeight="1">
      <c r="A656" s="123"/>
      <c r="B656" s="22" t="s">
        <v>202</v>
      </c>
      <c r="C656" s="232"/>
      <c r="D656" s="450"/>
      <c r="E656" s="450"/>
      <c r="F656" s="439"/>
      <c r="G656" s="57"/>
    </row>
    <row r="657" spans="1:7" ht="93.75" customHeight="1" thickBot="1">
      <c r="A657" s="122"/>
      <c r="B657" s="313" t="s">
        <v>296</v>
      </c>
      <c r="C657" s="337">
        <v>0</v>
      </c>
      <c r="D657" s="451"/>
      <c r="E657" s="451"/>
      <c r="F657" s="440"/>
      <c r="G657" s="59"/>
    </row>
    <row r="658" spans="1:7" ht="33.75" customHeight="1">
      <c r="A658" s="419" t="s">
        <v>337</v>
      </c>
      <c r="B658" s="420"/>
      <c r="C658" s="89">
        <f>SUM(C660)</f>
        <v>0</v>
      </c>
      <c r="D658" s="449"/>
      <c r="E658" s="449"/>
      <c r="F658" s="438" t="s">
        <v>173</v>
      </c>
      <c r="G658" s="435" t="s">
        <v>406</v>
      </c>
    </row>
    <row r="659" spans="1:7" ht="22.5" customHeight="1">
      <c r="A659" s="123"/>
      <c r="B659" s="22" t="s">
        <v>202</v>
      </c>
      <c r="C659" s="232"/>
      <c r="D659" s="450"/>
      <c r="E659" s="450"/>
      <c r="F659" s="439"/>
      <c r="G659" s="436"/>
    </row>
    <row r="660" spans="1:7" ht="107.25" customHeight="1" thickBot="1">
      <c r="A660" s="122"/>
      <c r="B660" s="62" t="s">
        <v>296</v>
      </c>
      <c r="C660" s="213">
        <v>0</v>
      </c>
      <c r="D660" s="451"/>
      <c r="E660" s="451"/>
      <c r="F660" s="440"/>
      <c r="G660" s="437"/>
    </row>
    <row r="661" spans="1:7" ht="81.75" customHeight="1">
      <c r="A661" s="419" t="s">
        <v>338</v>
      </c>
      <c r="B661" s="420"/>
      <c r="C661" s="131">
        <f>SUM(C663+C664)</f>
        <v>0</v>
      </c>
      <c r="D661" s="416"/>
      <c r="E661" s="456"/>
      <c r="F661" s="439" t="s">
        <v>49</v>
      </c>
      <c r="G661" s="436" t="s">
        <v>407</v>
      </c>
    </row>
    <row r="662" spans="1:7" ht="15" customHeight="1">
      <c r="A662" s="123"/>
      <c r="B662" s="22" t="s">
        <v>202</v>
      </c>
      <c r="C662" s="161"/>
      <c r="D662" s="417"/>
      <c r="E662" s="457"/>
      <c r="F662" s="439"/>
      <c r="G662" s="436"/>
    </row>
    <row r="663" spans="1:7" ht="15" customHeight="1">
      <c r="A663" s="123"/>
      <c r="B663" s="22" t="s">
        <v>295</v>
      </c>
      <c r="C663" s="23">
        <v>0</v>
      </c>
      <c r="D663" s="417"/>
      <c r="E663" s="457"/>
      <c r="F663" s="439"/>
      <c r="G663" s="436"/>
    </row>
    <row r="664" spans="1:7" ht="15.75" customHeight="1" thickBot="1">
      <c r="A664" s="122"/>
      <c r="B664" s="114" t="s">
        <v>296</v>
      </c>
      <c r="C664" s="69">
        <v>0</v>
      </c>
      <c r="D664" s="418"/>
      <c r="E664" s="458"/>
      <c r="F664" s="440"/>
      <c r="G664" s="437"/>
    </row>
    <row r="665" spans="1:7" ht="84" customHeight="1">
      <c r="A665" s="419" t="s">
        <v>318</v>
      </c>
      <c r="B665" s="420"/>
      <c r="C665" s="40">
        <f>SUM(C667+C668)</f>
        <v>3.495</v>
      </c>
      <c r="D665" s="40">
        <f>SUM(D667+D668+D669+D670)</f>
        <v>0.9510000000000001</v>
      </c>
      <c r="E665" s="292">
        <f>SUM(D665/C665)*100</f>
        <v>27.210300429184553</v>
      </c>
      <c r="F665" s="30" t="s">
        <v>49</v>
      </c>
      <c r="G665" s="518" t="s">
        <v>382</v>
      </c>
    </row>
    <row r="666" spans="1:7" ht="24.75" customHeight="1">
      <c r="A666" s="123"/>
      <c r="B666" s="22" t="s">
        <v>202</v>
      </c>
      <c r="C666" s="161"/>
      <c r="D666" s="240"/>
      <c r="E666" s="240"/>
      <c r="F666" s="186"/>
      <c r="G666" s="600"/>
    </row>
    <row r="667" spans="1:7" ht="83.25" customHeight="1" thickBot="1">
      <c r="A667" s="122"/>
      <c r="B667" s="47" t="s">
        <v>295</v>
      </c>
      <c r="C667" s="48">
        <v>0.085</v>
      </c>
      <c r="D667" s="279">
        <v>0.801</v>
      </c>
      <c r="E667" s="265">
        <f>SUM(D667/C667)*100</f>
        <v>942.3529411764706</v>
      </c>
      <c r="F667" s="187"/>
      <c r="G667" s="601"/>
    </row>
    <row r="668" spans="1:7" ht="329.25" customHeight="1" thickBot="1">
      <c r="A668" s="338"/>
      <c r="B668" s="339" t="s">
        <v>296</v>
      </c>
      <c r="C668" s="340">
        <v>3.41</v>
      </c>
      <c r="D668" s="355">
        <v>0.15</v>
      </c>
      <c r="E668" s="341">
        <f>SUM(D668/C668)*100</f>
        <v>4.39882697947214</v>
      </c>
      <c r="F668" s="87" t="s">
        <v>49</v>
      </c>
      <c r="G668" s="342" t="s">
        <v>383</v>
      </c>
    </row>
    <row r="669" spans="1:7" ht="62.25" customHeight="1">
      <c r="A669" s="454" t="s">
        <v>392</v>
      </c>
      <c r="B669" s="455"/>
      <c r="C669" s="417"/>
      <c r="D669" s="255"/>
      <c r="E669" s="255"/>
      <c r="F669" s="439" t="s">
        <v>49</v>
      </c>
      <c r="G669" s="436" t="s">
        <v>255</v>
      </c>
    </row>
    <row r="670" spans="1:7" ht="27" customHeight="1">
      <c r="A670" s="123"/>
      <c r="B670" s="22" t="s">
        <v>202</v>
      </c>
      <c r="C670" s="417"/>
      <c r="D670" s="11"/>
      <c r="E670" s="11"/>
      <c r="F670" s="439"/>
      <c r="G670" s="602"/>
    </row>
    <row r="671" spans="1:7" ht="32.25" customHeight="1" thickBot="1">
      <c r="A671" s="122"/>
      <c r="B671" s="62" t="s">
        <v>296</v>
      </c>
      <c r="C671" s="418"/>
      <c r="D671" s="69"/>
      <c r="E671" s="69"/>
      <c r="F671" s="440"/>
      <c r="G671" s="603"/>
    </row>
    <row r="672" spans="1:7" ht="69.75" customHeight="1">
      <c r="A672" s="454" t="s">
        <v>393</v>
      </c>
      <c r="B672" s="455"/>
      <c r="C672" s="40">
        <f>SUM(C674)</f>
        <v>0.445</v>
      </c>
      <c r="D672" s="132">
        <f>SUM(D674+D675+D676+D677)</f>
        <v>0.15</v>
      </c>
      <c r="E672" s="264">
        <f>SUM(D672/C672)*100</f>
        <v>33.70786516853933</v>
      </c>
      <c r="F672" s="439" t="s">
        <v>49</v>
      </c>
      <c r="G672" s="432" t="s">
        <v>384</v>
      </c>
    </row>
    <row r="673" spans="1:7" ht="21" customHeight="1">
      <c r="A673" s="123"/>
      <c r="B673" s="22" t="s">
        <v>202</v>
      </c>
      <c r="C673" s="133"/>
      <c r="D673" s="240"/>
      <c r="E673" s="240"/>
      <c r="F673" s="439"/>
      <c r="G673" s="598"/>
    </row>
    <row r="674" spans="1:7" ht="87.75" customHeight="1" thickBot="1">
      <c r="A674" s="122"/>
      <c r="B674" s="313" t="s">
        <v>296</v>
      </c>
      <c r="C674" s="276">
        <v>0.445</v>
      </c>
      <c r="D674" s="270">
        <v>0.15</v>
      </c>
      <c r="E674" s="262">
        <f>SUM(D674/C674)*100</f>
        <v>33.70786516853933</v>
      </c>
      <c r="F674" s="440"/>
      <c r="G674" s="599"/>
    </row>
    <row r="675" spans="1:7" ht="21" customHeight="1" thickBot="1">
      <c r="A675" s="244" t="s">
        <v>243</v>
      </c>
      <c r="B675" s="243"/>
      <c r="C675" s="243"/>
      <c r="D675" s="243"/>
      <c r="E675" s="243"/>
      <c r="F675" s="243"/>
      <c r="G675" s="245"/>
    </row>
    <row r="676" spans="1:7" ht="82.5" customHeight="1">
      <c r="A676" s="419" t="s">
        <v>394</v>
      </c>
      <c r="B676" s="420"/>
      <c r="C676" s="51"/>
      <c r="D676" s="156"/>
      <c r="E676" s="156"/>
      <c r="F676" s="438" t="s">
        <v>449</v>
      </c>
      <c r="G676" s="435" t="s">
        <v>255</v>
      </c>
    </row>
    <row r="677" spans="1:7" ht="77.25" customHeight="1">
      <c r="A677" s="500" t="s">
        <v>114</v>
      </c>
      <c r="B677" s="501"/>
      <c r="C677" s="197"/>
      <c r="D677" s="254"/>
      <c r="E677" s="254"/>
      <c r="F677" s="439"/>
      <c r="G677" s="436"/>
    </row>
    <row r="678" spans="1:7" ht="20.25" customHeight="1">
      <c r="A678" s="115"/>
      <c r="B678" s="10" t="s">
        <v>202</v>
      </c>
      <c r="C678" s="234"/>
      <c r="D678" s="261"/>
      <c r="E678" s="261"/>
      <c r="F678" s="439"/>
      <c r="G678" s="436"/>
    </row>
    <row r="679" spans="1:7" ht="16.5" customHeight="1">
      <c r="A679" s="115"/>
      <c r="B679" s="151" t="s">
        <v>295</v>
      </c>
      <c r="C679" s="215"/>
      <c r="D679" s="215"/>
      <c r="E679" s="215"/>
      <c r="F679" s="439"/>
      <c r="G679" s="436"/>
    </row>
    <row r="680" spans="1:7" ht="30" customHeight="1" thickBot="1">
      <c r="A680" s="177"/>
      <c r="B680" s="42" t="s">
        <v>199</v>
      </c>
      <c r="C680" s="45"/>
      <c r="D680" s="171"/>
      <c r="E680" s="171"/>
      <c r="F680" s="31"/>
      <c r="G680" s="59"/>
    </row>
    <row r="681" spans="1:7" ht="63.75" customHeight="1">
      <c r="A681" s="454" t="s">
        <v>217</v>
      </c>
      <c r="B681" s="455"/>
      <c r="C681" s="366">
        <f>SUM(C683)</f>
        <v>0</v>
      </c>
      <c r="D681" s="132">
        <f>SUM(D683+D684+D685+D686)</f>
        <v>0.007</v>
      </c>
      <c r="E681" s="264"/>
      <c r="F681" s="413"/>
      <c r="G681" s="423" t="s">
        <v>150</v>
      </c>
    </row>
    <row r="682" spans="1:7" ht="15" customHeight="1">
      <c r="A682" s="149"/>
      <c r="B682" s="22" t="s">
        <v>202</v>
      </c>
      <c r="C682" s="23"/>
      <c r="D682" s="240"/>
      <c r="E682" s="240"/>
      <c r="F682" s="414"/>
      <c r="G682" s="424"/>
    </row>
    <row r="683" spans="1:7" ht="99.75" customHeight="1" thickBot="1">
      <c r="A683" s="184"/>
      <c r="B683" s="16" t="s">
        <v>199</v>
      </c>
      <c r="C683" s="150">
        <v>0</v>
      </c>
      <c r="D683" s="309">
        <v>0.007</v>
      </c>
      <c r="E683" s="377"/>
      <c r="F683" s="407"/>
      <c r="G683" s="425"/>
    </row>
    <row r="684" spans="1:7" ht="124.5" customHeight="1">
      <c r="A684" s="454" t="s">
        <v>395</v>
      </c>
      <c r="B684" s="455"/>
      <c r="C684" s="50"/>
      <c r="D684" s="250"/>
      <c r="E684" s="250"/>
      <c r="F684" s="438" t="s">
        <v>448</v>
      </c>
      <c r="G684" s="435" t="s">
        <v>68</v>
      </c>
    </row>
    <row r="685" spans="1:7" ht="16.5" customHeight="1">
      <c r="A685" s="452"/>
      <c r="B685" s="22" t="s">
        <v>202</v>
      </c>
      <c r="C685" s="23"/>
      <c r="D685" s="247"/>
      <c r="E685" s="247"/>
      <c r="F685" s="439"/>
      <c r="G685" s="436"/>
    </row>
    <row r="686" spans="1:7" ht="15.75" customHeight="1">
      <c r="A686" s="373"/>
      <c r="B686" s="22" t="s">
        <v>294</v>
      </c>
      <c r="C686" s="24"/>
      <c r="D686" s="252"/>
      <c r="E686" s="252"/>
      <c r="F686" s="439"/>
      <c r="G686" s="436"/>
    </row>
    <row r="687" spans="1:7" ht="16.5" customHeight="1">
      <c r="A687" s="373"/>
      <c r="B687" s="22" t="s">
        <v>295</v>
      </c>
      <c r="C687" s="24"/>
      <c r="D687" s="252"/>
      <c r="E687" s="252"/>
      <c r="F687" s="439"/>
      <c r="G687" s="436"/>
    </row>
    <row r="688" spans="1:7" ht="15.75" customHeight="1">
      <c r="A688" s="373"/>
      <c r="B688" s="22" t="s">
        <v>296</v>
      </c>
      <c r="C688" s="24"/>
      <c r="D688" s="252"/>
      <c r="E688" s="252"/>
      <c r="F688" s="439"/>
      <c r="G688" s="436"/>
    </row>
    <row r="689" spans="1:7" ht="18" customHeight="1" thickBot="1">
      <c r="A689" s="453"/>
      <c r="B689" s="42" t="s">
        <v>199</v>
      </c>
      <c r="C689" s="44"/>
      <c r="D689" s="97"/>
      <c r="E689" s="97"/>
      <c r="F689" s="440"/>
      <c r="G689" s="437"/>
    </row>
    <row r="690" spans="1:7" ht="96.75" customHeight="1" thickBot="1">
      <c r="A690" s="596" t="s">
        <v>70</v>
      </c>
      <c r="B690" s="597"/>
      <c r="C690" s="345"/>
      <c r="D690" s="346">
        <f>SUM(D692+D693+D694)</f>
        <v>119.95799999999998</v>
      </c>
      <c r="E690" s="347"/>
      <c r="F690" s="87" t="s">
        <v>448</v>
      </c>
      <c r="G690" s="348" t="s">
        <v>151</v>
      </c>
    </row>
    <row r="691" spans="1:7" ht="22.5" customHeight="1">
      <c r="A691" s="127"/>
      <c r="B691" s="10" t="s">
        <v>202</v>
      </c>
      <c r="C691" s="343"/>
      <c r="D691" s="344"/>
      <c r="E691" s="344"/>
      <c r="F691" s="186"/>
      <c r="G691" s="435" t="s">
        <v>153</v>
      </c>
    </row>
    <row r="692" spans="1:7" ht="15" customHeight="1">
      <c r="A692" s="184"/>
      <c r="B692" s="22" t="s">
        <v>294</v>
      </c>
      <c r="C692" s="17"/>
      <c r="D692" s="378">
        <v>3.52</v>
      </c>
      <c r="E692" s="240"/>
      <c r="F692" s="186"/>
      <c r="G692" s="436"/>
    </row>
    <row r="693" spans="1:7" ht="15" customHeight="1">
      <c r="A693" s="184"/>
      <c r="B693" s="22" t="s">
        <v>295</v>
      </c>
      <c r="C693" s="17"/>
      <c r="D693" s="285">
        <v>116.112</v>
      </c>
      <c r="E693" s="284"/>
      <c r="F693" s="186"/>
      <c r="G693" s="436"/>
    </row>
    <row r="694" spans="1:7" ht="175.5" customHeight="1" thickBot="1">
      <c r="A694" s="153"/>
      <c r="B694" s="62" t="s">
        <v>199</v>
      </c>
      <c r="C694" s="44"/>
      <c r="D694" s="45">
        <v>0.326</v>
      </c>
      <c r="E694" s="265"/>
      <c r="F694" s="187"/>
      <c r="G694" s="437"/>
    </row>
    <row r="695" spans="1:7" ht="75.75" customHeight="1">
      <c r="A695" s="454" t="s">
        <v>396</v>
      </c>
      <c r="B695" s="455"/>
      <c r="C695" s="152">
        <f>SUM(C697)</f>
        <v>1.755</v>
      </c>
      <c r="D695" s="132">
        <f>SUM(D697+D698+D699+D700)</f>
        <v>1.248</v>
      </c>
      <c r="E695" s="264">
        <f>SUM(D695/C695)*100</f>
        <v>71.11111111111111</v>
      </c>
      <c r="F695" s="413" t="s">
        <v>448</v>
      </c>
      <c r="G695" s="423" t="s">
        <v>152</v>
      </c>
    </row>
    <row r="696" spans="1:7" ht="14.25" customHeight="1">
      <c r="A696" s="149"/>
      <c r="B696" s="22" t="s">
        <v>202</v>
      </c>
      <c r="C696" s="23"/>
      <c r="D696" s="240"/>
      <c r="E696" s="240"/>
      <c r="F696" s="414"/>
      <c r="G696" s="424"/>
    </row>
    <row r="697" spans="1:7" ht="70.5" customHeight="1" thickBot="1">
      <c r="A697" s="153"/>
      <c r="B697" s="42" t="s">
        <v>296</v>
      </c>
      <c r="C697" s="44">
        <v>1.755</v>
      </c>
      <c r="D697" s="25">
        <v>1.248</v>
      </c>
      <c r="E697" s="263">
        <f>SUM(D697/C697)*100</f>
        <v>71.11111111111111</v>
      </c>
      <c r="F697" s="400"/>
      <c r="G697" s="429"/>
    </row>
    <row r="698" spans="1:7" ht="126" customHeight="1">
      <c r="A698" s="419" t="s">
        <v>397</v>
      </c>
      <c r="B698" s="420"/>
      <c r="C698" s="50"/>
      <c r="D698" s="426"/>
      <c r="E698" s="426"/>
      <c r="F698" s="438" t="s">
        <v>448</v>
      </c>
      <c r="G698" s="435" t="s">
        <v>218</v>
      </c>
    </row>
    <row r="699" spans="1:7" ht="13.5" customHeight="1">
      <c r="A699" s="149"/>
      <c r="B699" s="22" t="s">
        <v>202</v>
      </c>
      <c r="C699" s="23"/>
      <c r="D699" s="427"/>
      <c r="E699" s="427"/>
      <c r="F699" s="439"/>
      <c r="G699" s="436"/>
    </row>
    <row r="700" spans="1:7" ht="15.75" customHeight="1" thickBot="1">
      <c r="A700" s="153"/>
      <c r="B700" s="42" t="s">
        <v>295</v>
      </c>
      <c r="C700" s="44"/>
      <c r="D700" s="428"/>
      <c r="E700" s="428"/>
      <c r="F700" s="440"/>
      <c r="G700" s="437"/>
    </row>
    <row r="701" spans="1:7" ht="128.25" customHeight="1">
      <c r="A701" s="419" t="s">
        <v>219</v>
      </c>
      <c r="B701" s="420"/>
      <c r="C701" s="50"/>
      <c r="D701" s="132">
        <f>SUM(D703)</f>
        <v>0.499</v>
      </c>
      <c r="E701" s="264"/>
      <c r="F701" s="438" t="s">
        <v>448</v>
      </c>
      <c r="G701" s="432" t="s">
        <v>154</v>
      </c>
    </row>
    <row r="702" spans="1:7" ht="15.75" customHeight="1">
      <c r="A702" s="149"/>
      <c r="B702" s="22" t="s">
        <v>202</v>
      </c>
      <c r="C702" s="23"/>
      <c r="D702" s="240"/>
      <c r="E702" s="240"/>
      <c r="F702" s="439"/>
      <c r="G702" s="433"/>
    </row>
    <row r="703" spans="1:7" ht="170.25" customHeight="1" thickBot="1">
      <c r="A703" s="153"/>
      <c r="B703" s="42" t="s">
        <v>295</v>
      </c>
      <c r="C703" s="44"/>
      <c r="D703" s="279">
        <v>0.499</v>
      </c>
      <c r="E703" s="265"/>
      <c r="F703" s="440"/>
      <c r="G703" s="434"/>
    </row>
    <row r="704" spans="1:7" ht="126.75" customHeight="1">
      <c r="A704" s="419" t="s">
        <v>69</v>
      </c>
      <c r="B704" s="420"/>
      <c r="C704" s="50"/>
      <c r="D704" s="132">
        <f>SUM(D706+D707+D712+D713)</f>
        <v>5.221</v>
      </c>
      <c r="E704" s="264"/>
      <c r="F704" s="438" t="s">
        <v>448</v>
      </c>
      <c r="G704" s="435" t="s">
        <v>378</v>
      </c>
    </row>
    <row r="705" spans="1:7" ht="13.5" customHeight="1">
      <c r="A705" s="149"/>
      <c r="B705" s="22" t="s">
        <v>202</v>
      </c>
      <c r="C705" s="23"/>
      <c r="D705" s="240"/>
      <c r="E705" s="240"/>
      <c r="F705" s="439"/>
      <c r="G705" s="436"/>
    </row>
    <row r="706" spans="1:7" ht="15" customHeight="1">
      <c r="A706" s="149"/>
      <c r="B706" s="22" t="s">
        <v>295</v>
      </c>
      <c r="C706" s="24"/>
      <c r="D706" s="270">
        <v>2.41</v>
      </c>
      <c r="E706" s="262"/>
      <c r="F706" s="439"/>
      <c r="G706" s="436"/>
    </row>
    <row r="707" spans="1:7" ht="15" customHeight="1" thickBot="1">
      <c r="A707" s="153"/>
      <c r="B707" s="62" t="s">
        <v>199</v>
      </c>
      <c r="C707" s="44"/>
      <c r="D707" s="171">
        <v>2.41</v>
      </c>
      <c r="E707" s="97"/>
      <c r="F707" s="440"/>
      <c r="G707" s="437"/>
    </row>
    <row r="708" spans="1:7" ht="129" customHeight="1">
      <c r="A708" s="419" t="s">
        <v>195</v>
      </c>
      <c r="B708" s="420"/>
      <c r="C708" s="50"/>
      <c r="D708" s="250"/>
      <c r="E708" s="250"/>
      <c r="F708" s="438" t="s">
        <v>448</v>
      </c>
      <c r="G708" s="435" t="s">
        <v>255</v>
      </c>
    </row>
    <row r="709" spans="1:7" ht="12.75" customHeight="1">
      <c r="A709" s="149"/>
      <c r="B709" s="22" t="s">
        <v>202</v>
      </c>
      <c r="C709" s="23"/>
      <c r="D709" s="247"/>
      <c r="E709" s="247"/>
      <c r="F709" s="439"/>
      <c r="G709" s="436"/>
    </row>
    <row r="710" spans="1:7" ht="14.25" customHeight="1">
      <c r="A710" s="149"/>
      <c r="B710" s="22" t="s">
        <v>294</v>
      </c>
      <c r="C710" s="24"/>
      <c r="D710" s="252"/>
      <c r="E710" s="252"/>
      <c r="F710" s="439"/>
      <c r="G710" s="436"/>
    </row>
    <row r="711" spans="1:7" ht="12" customHeight="1" thickBot="1">
      <c r="A711" s="153"/>
      <c r="B711" s="42" t="s">
        <v>295</v>
      </c>
      <c r="C711" s="44"/>
      <c r="D711" s="97"/>
      <c r="E711" s="97"/>
      <c r="F711" s="440"/>
      <c r="G711" s="437"/>
    </row>
    <row r="712" spans="1:7" ht="78.75" customHeight="1">
      <c r="A712" s="454" t="s">
        <v>223</v>
      </c>
      <c r="B712" s="455"/>
      <c r="C712" s="50"/>
      <c r="D712" s="51">
        <f>SUM(D714+D715)</f>
        <v>0.401</v>
      </c>
      <c r="E712" s="250"/>
      <c r="F712" s="360"/>
      <c r="G712" s="518" t="s">
        <v>379</v>
      </c>
    </row>
    <row r="713" spans="1:7" ht="31.5" customHeight="1">
      <c r="A713" s="149"/>
      <c r="B713" s="22" t="s">
        <v>202</v>
      </c>
      <c r="C713" s="23"/>
      <c r="D713" s="23"/>
      <c r="E713" s="247"/>
      <c r="F713" s="186"/>
      <c r="G713" s="600"/>
    </row>
    <row r="714" spans="1:7" ht="23.25" customHeight="1" thickBot="1">
      <c r="A714" s="153"/>
      <c r="B714" s="42" t="s">
        <v>295</v>
      </c>
      <c r="C714" s="43"/>
      <c r="D714" s="55">
        <v>0.32</v>
      </c>
      <c r="E714" s="37"/>
      <c r="F714" s="187"/>
      <c r="G714" s="601"/>
    </row>
    <row r="715" spans="1:7" ht="93" customHeight="1" thickBot="1">
      <c r="A715" s="95"/>
      <c r="B715" s="62" t="s">
        <v>199</v>
      </c>
      <c r="C715" s="97"/>
      <c r="D715" s="171">
        <v>0.081</v>
      </c>
      <c r="E715" s="97"/>
      <c r="F715" s="187"/>
      <c r="G715" s="334" t="s">
        <v>380</v>
      </c>
    </row>
    <row r="716" spans="1:7" ht="17.25" customHeight="1">
      <c r="A716" s="470" t="s">
        <v>39</v>
      </c>
      <c r="B716" s="471"/>
      <c r="C716" s="217">
        <f>SUM(C718+C719+C720+C721)</f>
        <v>147.832</v>
      </c>
      <c r="D716" s="217">
        <f>SUM(D718+D719+D720+D721)</f>
        <v>366.4899999999999</v>
      </c>
      <c r="E716" s="264">
        <f>SUM(D716/C716)*100</f>
        <v>247.90978949077328</v>
      </c>
      <c r="F716" s="30"/>
      <c r="G716" s="90"/>
    </row>
    <row r="717" spans="1:7" ht="17.25" customHeight="1">
      <c r="A717" s="74"/>
      <c r="B717" s="116" t="s">
        <v>202</v>
      </c>
      <c r="C717" s="161"/>
      <c r="D717" s="161"/>
      <c r="E717" s="23"/>
      <c r="F717" s="3"/>
      <c r="G717" s="91"/>
    </row>
    <row r="718" spans="1:7" ht="21" customHeight="1">
      <c r="A718" s="74"/>
      <c r="B718" s="28" t="s">
        <v>294</v>
      </c>
      <c r="C718" s="197">
        <f>SUM(C459+C475+C559+C615+C686+C692)</f>
        <v>77.788</v>
      </c>
      <c r="D718" s="197">
        <f>SUM(D459+D475+D559+D615+D686+D692)</f>
        <v>92.563</v>
      </c>
      <c r="E718" s="264">
        <f>SUM(D718/C718)*100</f>
        <v>118.9939322260503</v>
      </c>
      <c r="F718" s="3"/>
      <c r="G718" s="91"/>
    </row>
    <row r="719" spans="1:7" ht="19.5" customHeight="1">
      <c r="A719" s="74"/>
      <c r="B719" s="28" t="s">
        <v>295</v>
      </c>
      <c r="C719" s="197">
        <f>SUM(C455+C465+C485+C488+C491+C494+C497+C500+C503+C506+C518+C530+C533+C536+C539+C546+C550+C553+C556+C560+C564+C568+C572+C576+C583+C618+C621+C625+C631+C637+C644+C647+C653+C663+C667+C679+C687+C693+C700+C703+C706+C714)</f>
        <v>4.9959999999999996</v>
      </c>
      <c r="D719" s="197">
        <f>SUM(D455+D465+D485+D488+D491+D494+D497+D500+D503+D506+D518+D530+D533+D536+D539+D546+D550+D553+D556+D560+D564+D568+D572+D576+D583+D618+D621+D625+D631+D637+D644+D647+D653+D663+D667+D679+D687+D693+D700+D703+D706+D714)</f>
        <v>210.24999999999994</v>
      </c>
      <c r="E719" s="264">
        <f>SUM(D719/C719)*100</f>
        <v>4208.366693354683</v>
      </c>
      <c r="F719" s="3"/>
      <c r="G719" s="91"/>
    </row>
    <row r="720" spans="1:7" ht="18.75" customHeight="1">
      <c r="A720" s="74"/>
      <c r="B720" s="28" t="s">
        <v>296</v>
      </c>
      <c r="C720" s="197">
        <f>SUM(C456+C462+C509+C512+C543+C561+C569+C573+C577+C580+C588+C607+C622+C626+C632+C638+C639+C648+C654+C657+C660+C664+C668+C671+C674+C688+C697)</f>
        <v>58.992999999999995</v>
      </c>
      <c r="D720" s="197">
        <f>SUM(D456+D462+D509+D512+D543+D561+D569+D573+D577+D580+D588+D607+D622+D626+D632+D638+D639+D648+D654+D657+D660+D664+D668+D671+D674+D688+D697)</f>
        <v>57.90699999999999</v>
      </c>
      <c r="E720" s="264">
        <f>SUM(D720/C720)*100</f>
        <v>98.15910362246368</v>
      </c>
      <c r="F720" s="3"/>
      <c r="G720" s="91"/>
    </row>
    <row r="721" spans="1:7" ht="18" customHeight="1" thickBot="1">
      <c r="A721" s="75"/>
      <c r="B721" s="117" t="s">
        <v>199</v>
      </c>
      <c r="C721" s="198">
        <f>SUM(C627+C649+C680+C683+C689+C694+C707+C715)</f>
        <v>6.055</v>
      </c>
      <c r="D721" s="198">
        <f>SUM(D627+D649+D680+D683+D689+D694+D707+D715)</f>
        <v>5.7700000000000005</v>
      </c>
      <c r="E721" s="275">
        <f>SUM(D721/C721)*100</f>
        <v>95.29314616019819</v>
      </c>
      <c r="F721" s="31"/>
      <c r="G721" s="93"/>
    </row>
    <row r="722" spans="1:7" ht="38.25" customHeight="1">
      <c r="A722" s="470" t="s">
        <v>40</v>
      </c>
      <c r="B722" s="471"/>
      <c r="C722" s="132">
        <f>SUM(C724+C725+C726+C727+C728)</f>
        <v>934.117</v>
      </c>
      <c r="D722" s="132">
        <f>SUM(D724+D725+D726+D727+D728)</f>
        <v>2950.465</v>
      </c>
      <c r="E722" s="264">
        <f>SUM(D722/C722)*100</f>
        <v>315.8560437289976</v>
      </c>
      <c r="F722" s="559"/>
      <c r="G722" s="557"/>
    </row>
    <row r="723" spans="1:7" ht="15" customHeight="1">
      <c r="A723" s="74"/>
      <c r="B723" s="28" t="s">
        <v>202</v>
      </c>
      <c r="C723" s="233"/>
      <c r="D723" s="233"/>
      <c r="E723" s="23"/>
      <c r="F723" s="559"/>
      <c r="G723" s="557"/>
    </row>
    <row r="724" spans="1:7" ht="21.75" customHeight="1">
      <c r="A724" s="74"/>
      <c r="B724" s="28" t="s">
        <v>294</v>
      </c>
      <c r="C724" s="197">
        <f>SUM(C117+C266+C446+C718)</f>
        <v>190.723</v>
      </c>
      <c r="D724" s="197">
        <f>SUM(D117+D266+D446+D718)</f>
        <v>208.36</v>
      </c>
      <c r="E724" s="264">
        <f>SUM(D724/C724)*100</f>
        <v>109.24744262621708</v>
      </c>
      <c r="F724" s="559"/>
      <c r="G724" s="557"/>
    </row>
    <row r="725" spans="1:7" ht="24" customHeight="1">
      <c r="A725" s="74"/>
      <c r="B725" s="28" t="s">
        <v>295</v>
      </c>
      <c r="C725" s="197">
        <f>SUM(C118+C267+C447+C719)</f>
        <v>129.762</v>
      </c>
      <c r="D725" s="197">
        <f>SUM(D118+D267+D447+D719)</f>
        <v>310.73599999999993</v>
      </c>
      <c r="E725" s="264">
        <f>SUM(D725/C725)*100</f>
        <v>239.46609947442235</v>
      </c>
      <c r="F725" s="559"/>
      <c r="G725" s="557"/>
    </row>
    <row r="726" spans="1:7" ht="24" customHeight="1">
      <c r="A726" s="74"/>
      <c r="B726" s="28" t="s">
        <v>299</v>
      </c>
      <c r="C726" s="197">
        <f>SUM(C448)</f>
        <v>74.8</v>
      </c>
      <c r="D726" s="197">
        <f>SUM(D448)</f>
        <v>5.344</v>
      </c>
      <c r="E726" s="264">
        <f>SUM(D726/C726)*100</f>
        <v>7.144385026737969</v>
      </c>
      <c r="F726" s="559"/>
      <c r="G726" s="557"/>
    </row>
    <row r="727" spans="1:7" ht="26.25" customHeight="1">
      <c r="A727" s="74"/>
      <c r="B727" s="28" t="s">
        <v>296</v>
      </c>
      <c r="C727" s="197">
        <f>SUM(C119+C268+C449+C720)</f>
        <v>190.732</v>
      </c>
      <c r="D727" s="197">
        <f>SUM(D119+D268+D449+D720)</f>
        <v>150.748</v>
      </c>
      <c r="E727" s="264">
        <f>SUM(D727/C727)*100</f>
        <v>79.03655390810141</v>
      </c>
      <c r="F727" s="559"/>
      <c r="G727" s="557"/>
    </row>
    <row r="728" spans="1:7" ht="26.25" customHeight="1" thickBot="1">
      <c r="A728" s="75"/>
      <c r="B728" s="117" t="s">
        <v>199</v>
      </c>
      <c r="C728" s="216">
        <f>SUM(C120+C269+C450+C721)</f>
        <v>348.09999999999997</v>
      </c>
      <c r="D728" s="216">
        <f>SUM(D120+D269+D450+D721)</f>
        <v>2275.277</v>
      </c>
      <c r="E728" s="275">
        <f>SUM(D728/C728)*100</f>
        <v>653.6274059178398</v>
      </c>
      <c r="F728" s="560"/>
      <c r="G728" s="558"/>
    </row>
    <row r="729" spans="1:7" ht="15.75" customHeight="1">
      <c r="A729" s="138"/>
      <c r="B729" s="138"/>
      <c r="C729" s="138"/>
      <c r="D729" s="138"/>
      <c r="E729" s="138"/>
      <c r="F729" s="138"/>
      <c r="G729" s="138"/>
    </row>
    <row r="730" spans="1:7" ht="18.75" customHeight="1">
      <c r="A730" s="138"/>
      <c r="B730" s="138"/>
      <c r="C730" s="138"/>
      <c r="D730" s="138"/>
      <c r="E730" s="138"/>
      <c r="F730" s="138"/>
      <c r="G730" s="138"/>
    </row>
    <row r="731" spans="1:7" ht="19.5" customHeight="1">
      <c r="A731" s="138"/>
      <c r="B731" s="138"/>
      <c r="C731" s="138"/>
      <c r="D731" s="138"/>
      <c r="E731" s="138"/>
      <c r="F731" s="138"/>
      <c r="G731" s="138"/>
    </row>
    <row r="732" spans="1:7" ht="12.75">
      <c r="A732" s="379"/>
      <c r="B732" s="379"/>
      <c r="C732" s="379"/>
      <c r="D732" s="379"/>
      <c r="E732" s="379"/>
      <c r="F732" s="379"/>
      <c r="G732" s="379"/>
    </row>
    <row r="733" spans="1:7" ht="12.75">
      <c r="A733" s="379"/>
      <c r="B733" s="379"/>
      <c r="C733" s="379"/>
      <c r="D733" s="379"/>
      <c r="E733" s="379"/>
      <c r="F733" s="379"/>
      <c r="G733" s="379"/>
    </row>
    <row r="734" spans="1:7" ht="12.75">
      <c r="A734" s="379"/>
      <c r="B734" s="379"/>
      <c r="C734" s="379"/>
      <c r="D734" s="379"/>
      <c r="E734" s="379"/>
      <c r="F734" s="379"/>
      <c r="G734" s="379"/>
    </row>
    <row r="735" spans="1:7" ht="12.75">
      <c r="A735" s="2"/>
      <c r="B735" s="2"/>
      <c r="C735" s="2"/>
      <c r="D735" s="2"/>
      <c r="E735" s="2"/>
      <c r="F735" s="2"/>
      <c r="G735" s="2"/>
    </row>
    <row r="736" spans="1:7" ht="12.75">
      <c r="A736" s="2"/>
      <c r="B736" s="2"/>
      <c r="C736" s="2"/>
      <c r="D736" s="2"/>
      <c r="E736" s="2"/>
      <c r="F736" s="2"/>
      <c r="G736" s="2"/>
    </row>
    <row r="737" spans="1:7" ht="12.75">
      <c r="A737" s="2"/>
      <c r="B737" s="2"/>
      <c r="C737" s="2"/>
      <c r="D737" s="2"/>
      <c r="E737" s="2"/>
      <c r="F737" s="2"/>
      <c r="G737" s="2"/>
    </row>
    <row r="738" spans="1:7" ht="12.75">
      <c r="A738" s="2"/>
      <c r="B738" s="2"/>
      <c r="C738" s="2"/>
      <c r="D738" s="2"/>
      <c r="E738" s="2"/>
      <c r="F738" s="2"/>
      <c r="G738" s="2"/>
    </row>
    <row r="739" spans="1:7" ht="12.75">
      <c r="A739" s="2"/>
      <c r="B739" s="2"/>
      <c r="C739" s="2"/>
      <c r="D739" s="2"/>
      <c r="E739" s="2"/>
      <c r="F739" s="2"/>
      <c r="G739" s="2"/>
    </row>
    <row r="740" spans="1:7" ht="12.75">
      <c r="A740" s="2"/>
      <c r="B740" s="2"/>
      <c r="C740" s="2"/>
      <c r="D740" s="2"/>
      <c r="E740" s="2"/>
      <c r="F740" s="2"/>
      <c r="G740" s="2"/>
    </row>
    <row r="741" spans="1:7" ht="12.75">
      <c r="A741" s="2"/>
      <c r="B741" s="2"/>
      <c r="C741" s="2"/>
      <c r="D741" s="2"/>
      <c r="E741" s="2"/>
      <c r="F741" s="2"/>
      <c r="G741" s="2"/>
    </row>
    <row r="742" spans="1:7" ht="12.75">
      <c r="A742" s="2"/>
      <c r="B742" s="2"/>
      <c r="C742" s="2"/>
      <c r="D742" s="2"/>
      <c r="E742" s="2"/>
      <c r="F742" s="2"/>
      <c r="G742" s="2"/>
    </row>
    <row r="743" spans="1:7" ht="12.75">
      <c r="A743" s="2"/>
      <c r="B743" s="2"/>
      <c r="C743" s="2"/>
      <c r="D743" s="2"/>
      <c r="E743" s="2"/>
      <c r="F743" s="2"/>
      <c r="G743" s="2"/>
    </row>
    <row r="744" spans="1:7" ht="12.75">
      <c r="A744" s="2"/>
      <c r="B744" s="2"/>
      <c r="C744" s="2"/>
      <c r="D744" s="2"/>
      <c r="E744" s="2"/>
      <c r="F744" s="2"/>
      <c r="G744" s="2"/>
    </row>
    <row r="745" spans="1:7" ht="12.75">
      <c r="A745" s="2"/>
      <c r="B745" s="2"/>
      <c r="C745" s="2"/>
      <c r="D745" s="2"/>
      <c r="E745" s="2"/>
      <c r="F745" s="2"/>
      <c r="G745" s="2"/>
    </row>
    <row r="746" spans="1:7" ht="12.75">
      <c r="A746" s="2"/>
      <c r="B746" s="2"/>
      <c r="C746" s="2"/>
      <c r="D746" s="2"/>
      <c r="E746" s="2"/>
      <c r="F746" s="2"/>
      <c r="G746" s="2"/>
    </row>
    <row r="747" spans="1:7" ht="12.75">
      <c r="A747" s="2"/>
      <c r="B747" s="2"/>
      <c r="C747" s="2"/>
      <c r="D747" s="2"/>
      <c r="E747" s="2"/>
      <c r="F747" s="2"/>
      <c r="G747" s="2"/>
    </row>
    <row r="748" spans="1:7" ht="12.75">
      <c r="A748" s="2"/>
      <c r="B748" s="2"/>
      <c r="C748" s="2"/>
      <c r="D748" s="2"/>
      <c r="E748" s="2"/>
      <c r="F748" s="2"/>
      <c r="G748" s="2"/>
    </row>
    <row r="749" spans="1:7" ht="12.75">
      <c r="A749" s="2"/>
      <c r="B749" s="2"/>
      <c r="C749" s="2"/>
      <c r="D749" s="2"/>
      <c r="E749" s="2"/>
      <c r="F749" s="2"/>
      <c r="G749" s="2"/>
    </row>
    <row r="750" spans="1:7" ht="12.75">
      <c r="A750" s="2"/>
      <c r="B750" s="2"/>
      <c r="C750" s="2"/>
      <c r="D750" s="2"/>
      <c r="E750" s="2"/>
      <c r="F750" s="2"/>
      <c r="G750" s="2"/>
    </row>
    <row r="751" spans="1:7" ht="12.75">
      <c r="A751" s="2"/>
      <c r="B751" s="2"/>
      <c r="C751" s="2"/>
      <c r="D751" s="2"/>
      <c r="E751" s="2"/>
      <c r="F751" s="2"/>
      <c r="G751" s="2"/>
    </row>
    <row r="752" spans="1:7" ht="12.75">
      <c r="A752" s="2"/>
      <c r="B752" s="2"/>
      <c r="C752" s="2"/>
      <c r="D752" s="2"/>
      <c r="E752" s="2"/>
      <c r="F752" s="2"/>
      <c r="G752" s="2"/>
    </row>
    <row r="753" spans="1:7" ht="12.75">
      <c r="A753" s="2"/>
      <c r="B753" s="2"/>
      <c r="C753" s="2"/>
      <c r="D753" s="2"/>
      <c r="E753" s="2"/>
      <c r="F753" s="2"/>
      <c r="G753" s="2"/>
    </row>
    <row r="754" spans="1:7" ht="12.75">
      <c r="A754" s="2"/>
      <c r="B754" s="2"/>
      <c r="C754" s="2"/>
      <c r="D754" s="2"/>
      <c r="E754" s="2"/>
      <c r="F754" s="2"/>
      <c r="G754" s="2"/>
    </row>
    <row r="755" spans="1:7" ht="12.75">
      <c r="A755" s="2"/>
      <c r="B755" s="2"/>
      <c r="C755" s="2"/>
      <c r="D755" s="2"/>
      <c r="E755" s="2"/>
      <c r="F755" s="2"/>
      <c r="G755" s="2"/>
    </row>
    <row r="756" spans="1:7" ht="12.75">
      <c r="A756" s="2"/>
      <c r="B756" s="2"/>
      <c r="C756" s="2"/>
      <c r="D756" s="2"/>
      <c r="E756" s="2"/>
      <c r="F756" s="2"/>
      <c r="G756" s="2"/>
    </row>
    <row r="757" spans="1:7" ht="12.75">
      <c r="A757" s="2"/>
      <c r="B757" s="2"/>
      <c r="C757" s="2"/>
      <c r="D757" s="2"/>
      <c r="E757" s="2"/>
      <c r="F757" s="2"/>
      <c r="G757" s="2"/>
    </row>
    <row r="758" spans="1:7" ht="12.75">
      <c r="A758" s="2"/>
      <c r="B758" s="2"/>
      <c r="C758" s="2"/>
      <c r="D758" s="2"/>
      <c r="E758" s="2"/>
      <c r="F758" s="2"/>
      <c r="G758" s="2"/>
    </row>
    <row r="759" spans="1:7" ht="12.75">
      <c r="A759" s="2"/>
      <c r="B759" s="2"/>
      <c r="C759" s="2"/>
      <c r="D759" s="2"/>
      <c r="E759" s="2"/>
      <c r="F759" s="2"/>
      <c r="G759" s="2"/>
    </row>
    <row r="760" spans="1:7" ht="12.75">
      <c r="A760" s="2"/>
      <c r="B760" s="2"/>
      <c r="C760" s="2"/>
      <c r="D760" s="2"/>
      <c r="E760" s="2"/>
      <c r="F760" s="2"/>
      <c r="G760" s="2"/>
    </row>
    <row r="761" spans="1:7" ht="12.75">
      <c r="A761" s="2"/>
      <c r="B761" s="2"/>
      <c r="C761" s="2"/>
      <c r="D761" s="2"/>
      <c r="E761" s="2"/>
      <c r="F761" s="2"/>
      <c r="G761" s="2"/>
    </row>
    <row r="762" spans="1:7" ht="12.75">
      <c r="A762" s="2"/>
      <c r="B762" s="2"/>
      <c r="C762" s="2"/>
      <c r="D762" s="2"/>
      <c r="E762" s="2"/>
      <c r="F762" s="2"/>
      <c r="G762" s="2"/>
    </row>
    <row r="763" spans="1:7" ht="12.75">
      <c r="A763" s="2"/>
      <c r="B763" s="2"/>
      <c r="C763" s="2"/>
      <c r="D763" s="2"/>
      <c r="E763" s="2"/>
      <c r="F763" s="2"/>
      <c r="G763" s="2"/>
    </row>
    <row r="764" spans="1:7" ht="12.75">
      <c r="A764" s="2"/>
      <c r="B764" s="2"/>
      <c r="C764" s="2"/>
      <c r="D764" s="2"/>
      <c r="E764" s="2"/>
      <c r="F764" s="2"/>
      <c r="G764" s="2"/>
    </row>
    <row r="765" spans="1:7" ht="12.75">
      <c r="A765" s="2"/>
      <c r="B765" s="2"/>
      <c r="C765" s="2"/>
      <c r="D765" s="2"/>
      <c r="E765" s="2"/>
      <c r="F765" s="2"/>
      <c r="G765" s="2"/>
    </row>
    <row r="766" spans="1:7" ht="12.75">
      <c r="A766" s="2"/>
      <c r="B766" s="2"/>
      <c r="C766" s="2"/>
      <c r="D766" s="2"/>
      <c r="E766" s="2"/>
      <c r="F766" s="2"/>
      <c r="G766" s="2"/>
    </row>
    <row r="767" spans="1:7" ht="12.75">
      <c r="A767" s="2"/>
      <c r="B767" s="2"/>
      <c r="C767" s="2"/>
      <c r="D767" s="2"/>
      <c r="E767" s="2"/>
      <c r="F767" s="2"/>
      <c r="G767" s="2"/>
    </row>
    <row r="768" spans="1:7" ht="12.75">
      <c r="A768" s="2"/>
      <c r="B768" s="2"/>
      <c r="C768" s="2"/>
      <c r="D768" s="2"/>
      <c r="E768" s="2"/>
      <c r="F768" s="2"/>
      <c r="G768" s="2"/>
    </row>
    <row r="769" spans="1:7" ht="12.75">
      <c r="A769" s="2"/>
      <c r="B769" s="2"/>
      <c r="C769" s="2"/>
      <c r="D769" s="2"/>
      <c r="E769" s="2"/>
      <c r="F769" s="2"/>
      <c r="G769" s="2"/>
    </row>
    <row r="770" spans="1:7" ht="12.75">
      <c r="A770" s="2"/>
      <c r="B770" s="2"/>
      <c r="C770" s="2"/>
      <c r="D770" s="2"/>
      <c r="E770" s="2"/>
      <c r="F770" s="2"/>
      <c r="G770" s="2"/>
    </row>
    <row r="771" spans="1:7" ht="12.75">
      <c r="A771" s="2"/>
      <c r="B771" s="2"/>
      <c r="C771" s="2"/>
      <c r="D771" s="2"/>
      <c r="E771" s="2"/>
      <c r="F771" s="2"/>
      <c r="G771" s="2"/>
    </row>
    <row r="772" spans="1:7" ht="12.75">
      <c r="A772" s="2"/>
      <c r="B772" s="2"/>
      <c r="C772" s="2"/>
      <c r="D772" s="2"/>
      <c r="E772" s="2"/>
      <c r="F772" s="2"/>
      <c r="G772" s="2"/>
    </row>
    <row r="773" spans="1:7" ht="12.75">
      <c r="A773" s="2"/>
      <c r="B773" s="2"/>
      <c r="C773" s="2"/>
      <c r="D773" s="2"/>
      <c r="E773" s="2"/>
      <c r="F773" s="2"/>
      <c r="G773" s="2"/>
    </row>
    <row r="774" spans="1:7" ht="12.75">
      <c r="A774" s="2"/>
      <c r="B774" s="2"/>
      <c r="C774" s="2"/>
      <c r="D774" s="2"/>
      <c r="E774" s="2"/>
      <c r="F774" s="2"/>
      <c r="G774" s="2"/>
    </row>
    <row r="775" spans="1:7" ht="12.75">
      <c r="A775" s="2"/>
      <c r="B775" s="2"/>
      <c r="C775" s="2"/>
      <c r="D775" s="2"/>
      <c r="E775" s="2"/>
      <c r="F775" s="2"/>
      <c r="G775" s="2"/>
    </row>
    <row r="776" spans="1:7" ht="12.75">
      <c r="A776" s="2"/>
      <c r="B776" s="2"/>
      <c r="C776" s="2"/>
      <c r="D776" s="2"/>
      <c r="E776" s="2"/>
      <c r="F776" s="2"/>
      <c r="G776" s="2"/>
    </row>
    <row r="777" spans="1:7" ht="12.75">
      <c r="A777" s="2"/>
      <c r="B777" s="2"/>
      <c r="C777" s="2"/>
      <c r="D777" s="2"/>
      <c r="E777" s="2"/>
      <c r="F777" s="2"/>
      <c r="G777" s="2"/>
    </row>
    <row r="778" spans="1:7" ht="12.75">
      <c r="A778" s="2"/>
      <c r="B778" s="2"/>
      <c r="C778" s="2"/>
      <c r="D778" s="2"/>
      <c r="E778" s="2"/>
      <c r="F778" s="2"/>
      <c r="G778" s="2"/>
    </row>
    <row r="779" spans="1:7" ht="12.75">
      <c r="A779" s="2"/>
      <c r="B779" s="2"/>
      <c r="C779" s="2"/>
      <c r="D779" s="2"/>
      <c r="E779" s="2"/>
      <c r="F779" s="2"/>
      <c r="G779" s="2"/>
    </row>
    <row r="780" spans="1:7" ht="12.75">
      <c r="A780" s="2"/>
      <c r="B780" s="2"/>
      <c r="C780" s="2"/>
      <c r="D780" s="2"/>
      <c r="E780" s="2"/>
      <c r="F780" s="2"/>
      <c r="G780" s="2"/>
    </row>
    <row r="781" spans="1:7" ht="12.75">
      <c r="A781" s="2"/>
      <c r="B781" s="2"/>
      <c r="C781" s="2"/>
      <c r="D781" s="2"/>
      <c r="E781" s="2"/>
      <c r="F781" s="2"/>
      <c r="G781" s="2"/>
    </row>
    <row r="782" spans="1:7" ht="12.75">
      <c r="A782" s="2"/>
      <c r="B782" s="2"/>
      <c r="C782" s="2"/>
      <c r="D782" s="2"/>
      <c r="E782" s="2"/>
      <c r="F782" s="2"/>
      <c r="G782" s="2"/>
    </row>
    <row r="783" spans="1:7" ht="12.75">
      <c r="A783" s="2"/>
      <c r="B783" s="2"/>
      <c r="C783" s="2"/>
      <c r="D783" s="2"/>
      <c r="E783" s="2"/>
      <c r="F783" s="2"/>
      <c r="G783" s="2"/>
    </row>
    <row r="784" spans="1:7" ht="12.75">
      <c r="A784" s="2"/>
      <c r="B784" s="2"/>
      <c r="C784" s="2"/>
      <c r="D784" s="2"/>
      <c r="E784" s="2"/>
      <c r="F784" s="2"/>
      <c r="G784" s="2"/>
    </row>
    <row r="785" spans="1:7" ht="12.75">
      <c r="A785" s="2"/>
      <c r="B785" s="2"/>
      <c r="C785" s="2"/>
      <c r="D785" s="2"/>
      <c r="E785" s="2"/>
      <c r="F785" s="2"/>
      <c r="G785" s="2"/>
    </row>
    <row r="786" spans="1:7" ht="12.75">
      <c r="A786" s="2"/>
      <c r="B786" s="2"/>
      <c r="C786" s="2"/>
      <c r="D786" s="2"/>
      <c r="E786" s="2"/>
      <c r="F786" s="2"/>
      <c r="G786" s="2"/>
    </row>
    <row r="787" spans="1:7" ht="12.75">
      <c r="A787" s="2"/>
      <c r="B787" s="2"/>
      <c r="C787" s="2"/>
      <c r="D787" s="2"/>
      <c r="E787" s="2"/>
      <c r="F787" s="2"/>
      <c r="G787" s="2"/>
    </row>
    <row r="788" spans="1:7" ht="12.75">
      <c r="A788" s="2"/>
      <c r="B788" s="2"/>
      <c r="C788" s="2"/>
      <c r="D788" s="2"/>
      <c r="E788" s="2"/>
      <c r="F788" s="2"/>
      <c r="G788" s="2"/>
    </row>
    <row r="789" spans="1:7" ht="12.75">
      <c r="A789" s="2"/>
      <c r="B789" s="2"/>
      <c r="C789" s="2"/>
      <c r="D789" s="2"/>
      <c r="E789" s="2"/>
      <c r="F789" s="2"/>
      <c r="G789" s="2"/>
    </row>
    <row r="790" spans="1:7" ht="12.75">
      <c r="A790" s="2"/>
      <c r="B790" s="2"/>
      <c r="C790" s="2"/>
      <c r="D790" s="2"/>
      <c r="E790" s="2"/>
      <c r="F790" s="2"/>
      <c r="G790" s="2"/>
    </row>
    <row r="791" spans="1:7" ht="12.75">
      <c r="A791" s="2"/>
      <c r="B791" s="2"/>
      <c r="C791" s="2"/>
      <c r="D791" s="2"/>
      <c r="E791" s="2"/>
      <c r="F791" s="2"/>
      <c r="G791" s="2"/>
    </row>
    <row r="792" spans="1:7" ht="12.75">
      <c r="A792" s="2"/>
      <c r="B792" s="2"/>
      <c r="C792" s="2"/>
      <c r="D792" s="2"/>
      <c r="E792" s="2"/>
      <c r="F792" s="2"/>
      <c r="G792" s="2"/>
    </row>
    <row r="793" spans="1:7" ht="12.75">
      <c r="A793" s="2"/>
      <c r="B793" s="2"/>
      <c r="C793" s="2"/>
      <c r="D793" s="2"/>
      <c r="E793" s="2"/>
      <c r="F793" s="2"/>
      <c r="G793" s="2"/>
    </row>
    <row r="794" spans="1:7" ht="12.75">
      <c r="A794" s="2"/>
      <c r="B794" s="2"/>
      <c r="C794" s="2"/>
      <c r="D794" s="2"/>
      <c r="E794" s="2"/>
      <c r="F794" s="2"/>
      <c r="G794" s="2"/>
    </row>
    <row r="795" spans="1:7" ht="12.75">
      <c r="A795" s="2"/>
      <c r="B795" s="2"/>
      <c r="C795" s="2"/>
      <c r="D795" s="2"/>
      <c r="E795" s="2"/>
      <c r="F795" s="2"/>
      <c r="G795" s="2"/>
    </row>
    <row r="796" spans="1:7" ht="12.75">
      <c r="A796" s="2"/>
      <c r="B796" s="2"/>
      <c r="C796" s="2"/>
      <c r="D796" s="2"/>
      <c r="E796" s="2"/>
      <c r="F796" s="2"/>
      <c r="G796" s="2"/>
    </row>
    <row r="797" spans="1:7" ht="12.75">
      <c r="A797" s="2"/>
      <c r="B797" s="2"/>
      <c r="C797" s="2"/>
      <c r="D797" s="2"/>
      <c r="E797" s="2"/>
      <c r="F797" s="2"/>
      <c r="G797" s="2"/>
    </row>
    <row r="798" spans="1:7" ht="12.75">
      <c r="A798" s="2"/>
      <c r="B798" s="2"/>
      <c r="C798" s="2"/>
      <c r="D798" s="2"/>
      <c r="E798" s="2"/>
      <c r="F798" s="2"/>
      <c r="G798" s="2"/>
    </row>
    <row r="799" spans="1:7" ht="12.75">
      <c r="A799" s="2"/>
      <c r="B799" s="2"/>
      <c r="C799" s="2"/>
      <c r="D799" s="2"/>
      <c r="E799" s="2"/>
      <c r="F799" s="2"/>
      <c r="G799" s="2"/>
    </row>
    <row r="800" spans="1:7" ht="12.75">
      <c r="A800" s="2"/>
      <c r="B800" s="2"/>
      <c r="C800" s="2"/>
      <c r="D800" s="2"/>
      <c r="E800" s="2"/>
      <c r="F800" s="2"/>
      <c r="G800" s="2"/>
    </row>
    <row r="801" spans="1:7" ht="12.75">
      <c r="A801" s="2"/>
      <c r="B801" s="2"/>
      <c r="C801" s="2"/>
      <c r="D801" s="2"/>
      <c r="E801" s="2"/>
      <c r="F801" s="2"/>
      <c r="G801" s="2"/>
    </row>
    <row r="802" spans="1:7" ht="12.75">
      <c r="A802" s="2"/>
      <c r="B802" s="2"/>
      <c r="C802" s="2"/>
      <c r="D802" s="2"/>
      <c r="E802" s="2"/>
      <c r="F802" s="2"/>
      <c r="G802" s="2"/>
    </row>
    <row r="803" spans="1:7" ht="12.75">
      <c r="A803" s="2"/>
      <c r="B803" s="2"/>
      <c r="C803" s="2"/>
      <c r="D803" s="2"/>
      <c r="E803" s="2"/>
      <c r="F803" s="2"/>
      <c r="G803" s="2"/>
    </row>
    <row r="804" spans="1:7" ht="12.75">
      <c r="A804" s="2"/>
      <c r="B804" s="2"/>
      <c r="C804" s="2"/>
      <c r="D804" s="2"/>
      <c r="E804" s="2"/>
      <c r="F804" s="2"/>
      <c r="G804" s="2"/>
    </row>
    <row r="805" spans="1:7" ht="12.75">
      <c r="A805" s="2"/>
      <c r="B805" s="2"/>
      <c r="C805" s="2"/>
      <c r="D805" s="2"/>
      <c r="E805" s="2"/>
      <c r="F805" s="2"/>
      <c r="G805" s="2"/>
    </row>
    <row r="806" spans="1:7" ht="12.75">
      <c r="A806" s="2"/>
      <c r="B806" s="2"/>
      <c r="C806" s="2"/>
      <c r="D806" s="2"/>
      <c r="E806" s="2"/>
      <c r="F806" s="2"/>
      <c r="G806" s="2"/>
    </row>
    <row r="807" spans="1:7" ht="12.75">
      <c r="A807" s="2"/>
      <c r="B807" s="2"/>
      <c r="C807" s="2"/>
      <c r="D807" s="2"/>
      <c r="E807" s="2"/>
      <c r="F807" s="2"/>
      <c r="G807" s="2"/>
    </row>
    <row r="808" spans="1:7" ht="12.75">
      <c r="A808" s="2"/>
      <c r="B808" s="2"/>
      <c r="C808" s="2"/>
      <c r="D808" s="2"/>
      <c r="E808" s="2"/>
      <c r="F808" s="2"/>
      <c r="G808" s="2"/>
    </row>
    <row r="809" spans="1:7" ht="12.75">
      <c r="A809" s="2"/>
      <c r="B809" s="2"/>
      <c r="C809" s="2"/>
      <c r="D809" s="2"/>
      <c r="E809" s="2"/>
      <c r="F809" s="2"/>
      <c r="G809" s="2"/>
    </row>
    <row r="810" spans="1:7" ht="12.75">
      <c r="A810" s="2"/>
      <c r="B810" s="2"/>
      <c r="C810" s="2"/>
      <c r="D810" s="2"/>
      <c r="E810" s="2"/>
      <c r="F810" s="2"/>
      <c r="G810" s="2"/>
    </row>
    <row r="811" spans="1:7" ht="12.75">
      <c r="A811" s="2"/>
      <c r="B811" s="2"/>
      <c r="C811" s="2"/>
      <c r="D811" s="2"/>
      <c r="E811" s="2"/>
      <c r="F811" s="2"/>
      <c r="G811" s="2"/>
    </row>
    <row r="812" spans="1:7" ht="12.75">
      <c r="A812" s="2"/>
      <c r="B812" s="2"/>
      <c r="C812" s="2"/>
      <c r="D812" s="2"/>
      <c r="E812" s="2"/>
      <c r="F812" s="2"/>
      <c r="G812" s="2"/>
    </row>
    <row r="813" spans="1:7" ht="12.75">
      <c r="A813" s="2"/>
      <c r="B813" s="2"/>
      <c r="C813" s="2"/>
      <c r="D813" s="2"/>
      <c r="E813" s="2"/>
      <c r="F813" s="2"/>
      <c r="G813" s="2"/>
    </row>
    <row r="814" spans="1:7" ht="12.75">
      <c r="A814" s="2"/>
      <c r="B814" s="2"/>
      <c r="C814" s="2"/>
      <c r="D814" s="2"/>
      <c r="E814" s="2"/>
      <c r="F814" s="2"/>
      <c r="G814" s="2"/>
    </row>
    <row r="815" spans="1:7" ht="12.75">
      <c r="A815" s="2"/>
      <c r="B815" s="2"/>
      <c r="C815" s="2"/>
      <c r="D815" s="2"/>
      <c r="E815" s="2"/>
      <c r="F815" s="2"/>
      <c r="G815" s="2"/>
    </row>
    <row r="816" spans="1:7" ht="12.75">
      <c r="A816" s="2"/>
      <c r="B816" s="2"/>
      <c r="C816" s="2"/>
      <c r="D816" s="2"/>
      <c r="E816" s="2"/>
      <c r="F816" s="2"/>
      <c r="G816" s="2"/>
    </row>
    <row r="817" spans="1:7" ht="12.75">
      <c r="A817" s="2"/>
      <c r="B817" s="2"/>
      <c r="C817" s="2"/>
      <c r="D817" s="2"/>
      <c r="E817" s="2"/>
      <c r="F817" s="2"/>
      <c r="G817" s="2"/>
    </row>
    <row r="818" spans="1:7" ht="12.75">
      <c r="A818" s="2"/>
      <c r="B818" s="2"/>
      <c r="C818" s="2"/>
      <c r="D818" s="2"/>
      <c r="E818" s="2"/>
      <c r="F818" s="2"/>
      <c r="G818" s="2"/>
    </row>
    <row r="819" spans="1:7" ht="12.75">
      <c r="A819" s="2"/>
      <c r="B819" s="2"/>
      <c r="C819" s="2"/>
      <c r="D819" s="2"/>
      <c r="E819" s="2"/>
      <c r="F819" s="2"/>
      <c r="G819" s="2"/>
    </row>
    <row r="820" spans="1:7" ht="12.75">
      <c r="A820" s="2"/>
      <c r="B820" s="2"/>
      <c r="C820" s="2"/>
      <c r="D820" s="2"/>
      <c r="E820" s="2"/>
      <c r="F820" s="2"/>
      <c r="G820" s="2"/>
    </row>
    <row r="821" spans="1:7" ht="12.75">
      <c r="A821" s="2"/>
      <c r="B821" s="2"/>
      <c r="C821" s="2"/>
      <c r="D821" s="2"/>
      <c r="E821" s="2"/>
      <c r="F821" s="2"/>
      <c r="G821" s="2"/>
    </row>
    <row r="822" spans="1:7" ht="12.75">
      <c r="A822" s="2"/>
      <c r="B822" s="2"/>
      <c r="C822" s="2"/>
      <c r="D822" s="2"/>
      <c r="E822" s="2"/>
      <c r="F822" s="2"/>
      <c r="G822" s="2"/>
    </row>
    <row r="823" spans="1:7" ht="12.75">
      <c r="A823" s="2"/>
      <c r="B823" s="2"/>
      <c r="C823" s="2"/>
      <c r="D823" s="2"/>
      <c r="E823" s="2"/>
      <c r="F823" s="2"/>
      <c r="G823" s="2"/>
    </row>
    <row r="824" spans="1:7" ht="12.75">
      <c r="A824" s="2"/>
      <c r="B824" s="2"/>
      <c r="C824" s="2"/>
      <c r="D824" s="2"/>
      <c r="E824" s="2"/>
      <c r="F824" s="2"/>
      <c r="G824" s="2"/>
    </row>
    <row r="825" spans="1:7" ht="12.75">
      <c r="A825" s="2"/>
      <c r="B825" s="2"/>
      <c r="C825" s="2"/>
      <c r="D825" s="2"/>
      <c r="E825" s="2"/>
      <c r="F825" s="2"/>
      <c r="G825" s="2"/>
    </row>
    <row r="826" spans="1:7" ht="12.75">
      <c r="A826" s="2"/>
      <c r="B826" s="2"/>
      <c r="C826" s="2"/>
      <c r="D826" s="2"/>
      <c r="E826" s="2"/>
      <c r="F826" s="2"/>
      <c r="G826" s="2"/>
    </row>
    <row r="827" spans="1:7" ht="12.75">
      <c r="A827" s="2"/>
      <c r="B827" s="2"/>
      <c r="C827" s="2"/>
      <c r="D827" s="2"/>
      <c r="E827" s="2"/>
      <c r="F827" s="2"/>
      <c r="G827" s="2"/>
    </row>
    <row r="828" spans="1:7" ht="12.75">
      <c r="A828" s="2"/>
      <c r="B828" s="2"/>
      <c r="C828" s="2"/>
      <c r="D828" s="2"/>
      <c r="E828" s="2"/>
      <c r="F828" s="2"/>
      <c r="G828" s="2"/>
    </row>
    <row r="829" spans="1:7" ht="12.75">
      <c r="A829" s="2"/>
      <c r="B829" s="2"/>
      <c r="C829" s="2"/>
      <c r="D829" s="2"/>
      <c r="E829" s="2"/>
      <c r="F829" s="2"/>
      <c r="G829" s="2"/>
    </row>
    <row r="830" spans="1:7" ht="12.75">
      <c r="A830" s="2"/>
      <c r="B830" s="2"/>
      <c r="C830" s="2"/>
      <c r="D830" s="2"/>
      <c r="E830" s="2"/>
      <c r="F830" s="2"/>
      <c r="G830" s="2"/>
    </row>
    <row r="831" spans="1:7" ht="12.75">
      <c r="A831" s="2"/>
      <c r="B831" s="2"/>
      <c r="C831" s="2"/>
      <c r="D831" s="2"/>
      <c r="E831" s="2"/>
      <c r="F831" s="2"/>
      <c r="G831" s="2"/>
    </row>
    <row r="832" spans="1:7" ht="12.75">
      <c r="A832" s="2"/>
      <c r="B832" s="2"/>
      <c r="C832" s="2"/>
      <c r="D832" s="2"/>
      <c r="E832" s="2"/>
      <c r="F832" s="2"/>
      <c r="G832" s="2"/>
    </row>
    <row r="833" spans="1:7" ht="12.75">
      <c r="A833" s="2"/>
      <c r="B833" s="2"/>
      <c r="C833" s="2"/>
      <c r="D833" s="2"/>
      <c r="E833" s="2"/>
      <c r="F833" s="2"/>
      <c r="G833" s="2"/>
    </row>
    <row r="834" spans="1:7" ht="12.75">
      <c r="A834" s="2"/>
      <c r="B834" s="2"/>
      <c r="C834" s="2"/>
      <c r="D834" s="2"/>
      <c r="E834" s="2"/>
      <c r="F834" s="2"/>
      <c r="G834" s="2"/>
    </row>
    <row r="835" spans="1:7" ht="12.75">
      <c r="A835" s="2"/>
      <c r="B835" s="2"/>
      <c r="C835" s="2"/>
      <c r="D835" s="2"/>
      <c r="E835" s="2"/>
      <c r="F835" s="2"/>
      <c r="G835" s="2"/>
    </row>
    <row r="836" spans="1:7" ht="12.75">
      <c r="A836" s="2"/>
      <c r="B836" s="2"/>
      <c r="C836" s="2"/>
      <c r="D836" s="2"/>
      <c r="E836" s="2"/>
      <c r="F836" s="2"/>
      <c r="G836" s="2"/>
    </row>
    <row r="837" spans="1:7" ht="12.75">
      <c r="A837" s="2"/>
      <c r="B837" s="2"/>
      <c r="C837" s="2"/>
      <c r="D837" s="2"/>
      <c r="E837" s="2"/>
      <c r="F837" s="2"/>
      <c r="G837" s="2"/>
    </row>
    <row r="838" spans="1:7" ht="12.75">
      <c r="A838" s="2"/>
      <c r="B838" s="2"/>
      <c r="C838" s="2"/>
      <c r="D838" s="2"/>
      <c r="E838" s="2"/>
      <c r="F838" s="2"/>
      <c r="G838" s="2"/>
    </row>
    <row r="839" spans="1:7" ht="12.75">
      <c r="A839" s="2"/>
      <c r="B839" s="2"/>
      <c r="C839" s="2"/>
      <c r="D839" s="2"/>
      <c r="E839" s="2"/>
      <c r="F839" s="2"/>
      <c r="G839" s="2"/>
    </row>
    <row r="840" spans="1:7" ht="12.75">
      <c r="A840" s="2"/>
      <c r="B840" s="2"/>
      <c r="C840" s="2"/>
      <c r="D840" s="2"/>
      <c r="E840" s="2"/>
      <c r="F840" s="2"/>
      <c r="G840" s="2"/>
    </row>
    <row r="841" spans="1:7" ht="12.75">
      <c r="A841" s="2"/>
      <c r="B841" s="2"/>
      <c r="C841" s="2"/>
      <c r="D841" s="2"/>
      <c r="E841" s="2"/>
      <c r="F841" s="2"/>
      <c r="G841" s="2"/>
    </row>
    <row r="842" spans="1:7" ht="12.75">
      <c r="A842" s="2"/>
      <c r="B842" s="2"/>
      <c r="C842" s="2"/>
      <c r="D842" s="2"/>
      <c r="E842" s="2"/>
      <c r="F842" s="2"/>
      <c r="G842" s="2"/>
    </row>
    <row r="843" spans="1:7" ht="12.75">
      <c r="A843" s="2"/>
      <c r="B843" s="2"/>
      <c r="C843" s="2"/>
      <c r="D843" s="2"/>
      <c r="E843" s="2"/>
      <c r="F843" s="2"/>
      <c r="G843" s="2"/>
    </row>
    <row r="844" spans="1:7" ht="12.75">
      <c r="A844" s="2"/>
      <c r="B844" s="2"/>
      <c r="C844" s="2"/>
      <c r="D844" s="2"/>
      <c r="E844" s="2"/>
      <c r="F844" s="2"/>
      <c r="G844" s="2"/>
    </row>
    <row r="845" spans="1:7" ht="12.75">
      <c r="A845" s="2"/>
      <c r="B845" s="2"/>
      <c r="C845" s="2"/>
      <c r="D845" s="2"/>
      <c r="E845" s="2"/>
      <c r="F845" s="2"/>
      <c r="G845" s="2"/>
    </row>
    <row r="846" spans="1:7" ht="12.75">
      <c r="A846" s="2"/>
      <c r="B846" s="2"/>
      <c r="C846" s="2"/>
      <c r="D846" s="2"/>
      <c r="E846" s="2"/>
      <c r="F846" s="2"/>
      <c r="G846" s="2"/>
    </row>
    <row r="847" spans="1:7" ht="12.75">
      <c r="A847" s="2"/>
      <c r="B847" s="2"/>
      <c r="C847" s="2"/>
      <c r="D847" s="2"/>
      <c r="E847" s="2"/>
      <c r="F847" s="2"/>
      <c r="G847" s="2"/>
    </row>
    <row r="848" spans="1:7" ht="12.75">
      <c r="A848" s="2"/>
      <c r="B848" s="2"/>
      <c r="C848" s="2"/>
      <c r="D848" s="2"/>
      <c r="E848" s="2"/>
      <c r="F848" s="2"/>
      <c r="G848" s="2"/>
    </row>
    <row r="849" spans="1:7" ht="12.75">
      <c r="A849" s="2"/>
      <c r="B849" s="2"/>
      <c r="C849" s="2"/>
      <c r="D849" s="2"/>
      <c r="E849" s="2"/>
      <c r="F849" s="2"/>
      <c r="G849" s="2"/>
    </row>
    <row r="850" spans="1:7" ht="12.75">
      <c r="A850" s="2"/>
      <c r="B850" s="2"/>
      <c r="C850" s="2"/>
      <c r="D850" s="2"/>
      <c r="E850" s="2"/>
      <c r="F850" s="2"/>
      <c r="G850" s="2"/>
    </row>
    <row r="851" spans="1:7" ht="12.75">
      <c r="A851" s="2"/>
      <c r="B851" s="2"/>
      <c r="C851" s="2"/>
      <c r="D851" s="2"/>
      <c r="E851" s="2"/>
      <c r="F851" s="2"/>
      <c r="G851" s="2"/>
    </row>
    <row r="852" spans="1:7" ht="12.75">
      <c r="A852" s="2"/>
      <c r="B852" s="2"/>
      <c r="C852" s="2"/>
      <c r="D852" s="2"/>
      <c r="E852" s="2"/>
      <c r="F852" s="2"/>
      <c r="G852" s="2"/>
    </row>
    <row r="853" spans="1:7" ht="12.75">
      <c r="A853" s="2"/>
      <c r="B853" s="2"/>
      <c r="C853" s="2"/>
      <c r="D853" s="2"/>
      <c r="E853" s="2"/>
      <c r="F853" s="2"/>
      <c r="G853" s="2"/>
    </row>
    <row r="854" spans="1:7" ht="12.75">
      <c r="A854" s="2"/>
      <c r="B854" s="2"/>
      <c r="C854" s="2"/>
      <c r="D854" s="2"/>
      <c r="E854" s="2"/>
      <c r="F854" s="2"/>
      <c r="G854" s="2"/>
    </row>
    <row r="855" spans="1:7" ht="12.75">
      <c r="A855" s="2"/>
      <c r="B855" s="2"/>
      <c r="C855" s="2"/>
      <c r="D855" s="2"/>
      <c r="E855" s="2"/>
      <c r="F855" s="2"/>
      <c r="G855" s="2"/>
    </row>
    <row r="856" spans="1:7" ht="12.75">
      <c r="A856" s="2"/>
      <c r="B856" s="2"/>
      <c r="C856" s="2"/>
      <c r="D856" s="2"/>
      <c r="E856" s="2"/>
      <c r="F856" s="2"/>
      <c r="G856" s="2"/>
    </row>
    <row r="857" spans="1:7" ht="12.75">
      <c r="A857" s="2"/>
      <c r="B857" s="2"/>
      <c r="C857" s="2"/>
      <c r="D857" s="2"/>
      <c r="E857" s="2"/>
      <c r="F857" s="2"/>
      <c r="G857" s="2"/>
    </row>
    <row r="858" spans="1:7" ht="12.75">
      <c r="A858" s="2"/>
      <c r="B858" s="2"/>
      <c r="C858" s="2"/>
      <c r="D858" s="2"/>
      <c r="E858" s="2"/>
      <c r="F858" s="2"/>
      <c r="G858" s="2"/>
    </row>
    <row r="859" spans="1:7" ht="12.75">
      <c r="A859" s="2"/>
      <c r="B859" s="2"/>
      <c r="C859" s="2"/>
      <c r="D859" s="2"/>
      <c r="E859" s="2"/>
      <c r="F859" s="2"/>
      <c r="G859" s="2"/>
    </row>
    <row r="860" spans="1:7" ht="12.75">
      <c r="A860" s="2"/>
      <c r="B860" s="2"/>
      <c r="C860" s="2"/>
      <c r="D860" s="2"/>
      <c r="E860" s="2"/>
      <c r="F860" s="2"/>
      <c r="G860" s="2"/>
    </row>
    <row r="861" spans="1:7" ht="12.75">
      <c r="A861" s="2"/>
      <c r="B861" s="2"/>
      <c r="C861" s="2"/>
      <c r="D861" s="2"/>
      <c r="E861" s="2"/>
      <c r="F861" s="2"/>
      <c r="G861" s="2"/>
    </row>
    <row r="862" spans="1:7" ht="12.75">
      <c r="A862" s="2"/>
      <c r="B862" s="2"/>
      <c r="C862" s="2"/>
      <c r="D862" s="2"/>
      <c r="E862" s="2"/>
      <c r="F862" s="2"/>
      <c r="G862" s="2"/>
    </row>
    <row r="863" spans="1:7" ht="12.75">
      <c r="A863" s="2"/>
      <c r="B863" s="2"/>
      <c r="C863" s="2"/>
      <c r="D863" s="2"/>
      <c r="E863" s="2"/>
      <c r="F863" s="2"/>
      <c r="G863" s="2"/>
    </row>
    <row r="864" spans="1:7" ht="12.75">
      <c r="A864" s="2"/>
      <c r="B864" s="2"/>
      <c r="C864" s="2"/>
      <c r="D864" s="2"/>
      <c r="E864" s="2"/>
      <c r="F864" s="2"/>
      <c r="G864" s="2"/>
    </row>
    <row r="865" spans="1:7" ht="12.75">
      <c r="A865" s="2"/>
      <c r="B865" s="2"/>
      <c r="C865" s="2"/>
      <c r="D865" s="2"/>
      <c r="E865" s="2"/>
      <c r="F865" s="2"/>
      <c r="G865" s="2"/>
    </row>
    <row r="866" spans="1:7" ht="12.75">
      <c r="A866" s="2"/>
      <c r="B866" s="2"/>
      <c r="C866" s="2"/>
      <c r="D866" s="2"/>
      <c r="E866" s="2"/>
      <c r="F866" s="2"/>
      <c r="G866" s="2"/>
    </row>
    <row r="867" spans="1:7" ht="12.75">
      <c r="A867" s="2"/>
      <c r="B867" s="2"/>
      <c r="C867" s="2"/>
      <c r="D867" s="2"/>
      <c r="E867" s="2"/>
      <c r="F867" s="2"/>
      <c r="G867" s="2"/>
    </row>
    <row r="868" spans="1:7" ht="12.75">
      <c r="A868" s="2"/>
      <c r="B868" s="2"/>
      <c r="C868" s="2"/>
      <c r="D868" s="2"/>
      <c r="E868" s="2"/>
      <c r="F868" s="2"/>
      <c r="G868" s="2"/>
    </row>
    <row r="869" spans="1:7" ht="12.75">
      <c r="A869" s="2"/>
      <c r="B869" s="2"/>
      <c r="C869" s="2"/>
      <c r="D869" s="2"/>
      <c r="E869" s="2"/>
      <c r="F869" s="2"/>
      <c r="G869" s="2"/>
    </row>
    <row r="870" spans="1:7" ht="12.75">
      <c r="A870" s="2"/>
      <c r="B870" s="2"/>
      <c r="C870" s="2"/>
      <c r="D870" s="2"/>
      <c r="E870" s="2"/>
      <c r="F870" s="2"/>
      <c r="G870" s="2"/>
    </row>
    <row r="871" spans="1:7" ht="12.75">
      <c r="A871" s="2"/>
      <c r="B871" s="2"/>
      <c r="C871" s="2"/>
      <c r="D871" s="2"/>
      <c r="E871" s="2"/>
      <c r="F871" s="2"/>
      <c r="G871" s="2"/>
    </row>
    <row r="872" spans="1:7" ht="12.75">
      <c r="A872" s="2"/>
      <c r="B872" s="2"/>
      <c r="C872" s="2"/>
      <c r="D872" s="2"/>
      <c r="E872" s="2"/>
      <c r="F872" s="2"/>
      <c r="G872" s="2"/>
    </row>
    <row r="873" spans="1:7" ht="12.75">
      <c r="A873" s="2"/>
      <c r="B873" s="2"/>
      <c r="C873" s="2"/>
      <c r="D873" s="2"/>
      <c r="E873" s="2"/>
      <c r="F873" s="2"/>
      <c r="G873" s="2"/>
    </row>
    <row r="874" spans="1:7" ht="12.75">
      <c r="A874" s="2"/>
      <c r="B874" s="2"/>
      <c r="C874" s="2"/>
      <c r="D874" s="2"/>
      <c r="E874" s="2"/>
      <c r="F874" s="2"/>
      <c r="G874" s="2"/>
    </row>
    <row r="875" spans="1:7" ht="12.75">
      <c r="A875" s="2"/>
      <c r="B875" s="2"/>
      <c r="C875" s="2"/>
      <c r="D875" s="2"/>
      <c r="E875" s="2"/>
      <c r="F875" s="2"/>
      <c r="G875" s="2"/>
    </row>
    <row r="876" spans="1:7" ht="12.75">
      <c r="A876" s="2"/>
      <c r="B876" s="2"/>
      <c r="C876" s="2"/>
      <c r="D876" s="2"/>
      <c r="E876" s="2"/>
      <c r="F876" s="2"/>
      <c r="G876" s="2"/>
    </row>
    <row r="877" spans="1:7" ht="12.75">
      <c r="A877" s="2"/>
      <c r="B877" s="2"/>
      <c r="C877" s="2"/>
      <c r="D877" s="2"/>
      <c r="E877" s="2"/>
      <c r="F877" s="2"/>
      <c r="G877" s="2"/>
    </row>
    <row r="878" spans="1:7" ht="12.75">
      <c r="A878" s="2"/>
      <c r="B878" s="2"/>
      <c r="C878" s="2"/>
      <c r="D878" s="2"/>
      <c r="E878" s="2"/>
      <c r="F878" s="2"/>
      <c r="G878" s="2"/>
    </row>
    <row r="879" spans="1:7" ht="12.75">
      <c r="A879" s="2"/>
      <c r="B879" s="2"/>
      <c r="C879" s="2"/>
      <c r="D879" s="2"/>
      <c r="E879" s="2"/>
      <c r="F879" s="2"/>
      <c r="G879" s="2"/>
    </row>
    <row r="880" spans="1:7" ht="12.75">
      <c r="A880" s="2"/>
      <c r="B880" s="2"/>
      <c r="C880" s="2"/>
      <c r="D880" s="2"/>
      <c r="E880" s="2"/>
      <c r="F880" s="2"/>
      <c r="G880" s="2"/>
    </row>
    <row r="881" spans="1:7" ht="12.75">
      <c r="A881" s="2"/>
      <c r="B881" s="2"/>
      <c r="C881" s="2"/>
      <c r="D881" s="2"/>
      <c r="E881" s="2"/>
      <c r="F881" s="2"/>
      <c r="G881" s="2"/>
    </row>
    <row r="882" spans="1:7" ht="12.75">
      <c r="A882" s="2"/>
      <c r="B882" s="2"/>
      <c r="C882" s="2"/>
      <c r="D882" s="2"/>
      <c r="E882" s="2"/>
      <c r="F882" s="2"/>
      <c r="G882" s="2"/>
    </row>
    <row r="883" spans="1:7" ht="12.75">
      <c r="A883" s="2"/>
      <c r="B883" s="2"/>
      <c r="C883" s="2"/>
      <c r="D883" s="2"/>
      <c r="E883" s="2"/>
      <c r="F883" s="2"/>
      <c r="G883" s="2"/>
    </row>
    <row r="884" spans="1:7" ht="12.75">
      <c r="A884" s="2"/>
      <c r="B884" s="2"/>
      <c r="C884" s="2"/>
      <c r="D884" s="2"/>
      <c r="E884" s="2"/>
      <c r="F884" s="2"/>
      <c r="G884" s="2"/>
    </row>
    <row r="885" spans="1:7" ht="12.75">
      <c r="A885" s="2"/>
      <c r="B885" s="2"/>
      <c r="C885" s="2"/>
      <c r="D885" s="2"/>
      <c r="E885" s="2"/>
      <c r="F885" s="2"/>
      <c r="G885" s="2"/>
    </row>
    <row r="886" spans="1:7" ht="12.75">
      <c r="A886" s="2"/>
      <c r="B886" s="2"/>
      <c r="C886" s="2"/>
      <c r="D886" s="2"/>
      <c r="E886" s="2"/>
      <c r="F886" s="2"/>
      <c r="G886" s="2"/>
    </row>
    <row r="887" spans="1:7" ht="12.75">
      <c r="A887" s="2"/>
      <c r="B887" s="2"/>
      <c r="C887" s="2"/>
      <c r="D887" s="2"/>
      <c r="E887" s="2"/>
      <c r="F887" s="2"/>
      <c r="G887" s="2"/>
    </row>
    <row r="888" spans="1:7" ht="12.75">
      <c r="A888" s="2"/>
      <c r="B888" s="2"/>
      <c r="C888" s="2"/>
      <c r="D888" s="2"/>
      <c r="E888" s="2"/>
      <c r="F888" s="2"/>
      <c r="G888" s="2"/>
    </row>
    <row r="889" spans="1:7" ht="12.75">
      <c r="A889" s="2"/>
      <c r="B889" s="2"/>
      <c r="C889" s="2"/>
      <c r="D889" s="2"/>
      <c r="E889" s="2"/>
      <c r="F889" s="2"/>
      <c r="G889" s="2"/>
    </row>
    <row r="890" spans="1:7" ht="12.75">
      <c r="A890" s="2"/>
      <c r="B890" s="2"/>
      <c r="C890" s="2"/>
      <c r="D890" s="2"/>
      <c r="E890" s="2"/>
      <c r="F890" s="2"/>
      <c r="G890" s="2"/>
    </row>
    <row r="891" spans="1:7" ht="12.75">
      <c r="A891" s="2"/>
      <c r="B891" s="2"/>
      <c r="C891" s="2"/>
      <c r="D891" s="2"/>
      <c r="E891" s="2"/>
      <c r="F891" s="2"/>
      <c r="G891" s="2"/>
    </row>
    <row r="892" spans="1:7" ht="12.75">
      <c r="A892" s="2"/>
      <c r="B892" s="2"/>
      <c r="C892" s="2"/>
      <c r="D892" s="2"/>
      <c r="E892" s="2"/>
      <c r="F892" s="2"/>
      <c r="G892" s="2"/>
    </row>
    <row r="893" spans="1:7" ht="12.75">
      <c r="A893" s="2"/>
      <c r="B893" s="2"/>
      <c r="C893" s="2"/>
      <c r="D893" s="2"/>
      <c r="E893" s="2"/>
      <c r="F893" s="2"/>
      <c r="G893" s="2"/>
    </row>
    <row r="894" spans="1:7" ht="12.75">
      <c r="A894" s="2"/>
      <c r="B894" s="2"/>
      <c r="C894" s="2"/>
      <c r="D894" s="2"/>
      <c r="E894" s="2"/>
      <c r="F894" s="2"/>
      <c r="G894" s="2"/>
    </row>
    <row r="895" spans="1:7" ht="12.75">
      <c r="A895" s="2"/>
      <c r="B895" s="2"/>
      <c r="C895" s="2"/>
      <c r="D895" s="2"/>
      <c r="E895" s="2"/>
      <c r="F895" s="2"/>
      <c r="G895" s="2"/>
    </row>
    <row r="896" spans="1:7" ht="12.75">
      <c r="A896" s="2"/>
      <c r="B896" s="2"/>
      <c r="C896" s="2"/>
      <c r="D896" s="2"/>
      <c r="E896" s="2"/>
      <c r="F896" s="2"/>
      <c r="G896" s="2"/>
    </row>
    <row r="897" spans="1:7" ht="12.75">
      <c r="A897" s="2"/>
      <c r="B897" s="2"/>
      <c r="C897" s="2"/>
      <c r="D897" s="2"/>
      <c r="E897" s="2"/>
      <c r="F897" s="2"/>
      <c r="G897" s="2"/>
    </row>
    <row r="898" spans="1:7" ht="12.75">
      <c r="A898" s="2"/>
      <c r="B898" s="2"/>
      <c r="C898" s="2"/>
      <c r="D898" s="2"/>
      <c r="E898" s="2"/>
      <c r="F898" s="2"/>
      <c r="G898" s="2"/>
    </row>
    <row r="899" spans="1:7" ht="12.75">
      <c r="A899" s="2"/>
      <c r="B899" s="2"/>
      <c r="C899" s="2"/>
      <c r="D899" s="2"/>
      <c r="E899" s="2"/>
      <c r="F899" s="2"/>
      <c r="G899" s="2"/>
    </row>
    <row r="900" spans="1:7" ht="12.75">
      <c r="A900" s="2"/>
      <c r="B900" s="2"/>
      <c r="C900" s="2"/>
      <c r="D900" s="2"/>
      <c r="E900" s="2"/>
      <c r="F900" s="2"/>
      <c r="G900" s="2"/>
    </row>
  </sheetData>
  <sheetProtection/>
  <mergeCells count="746">
    <mergeCell ref="A51:B51"/>
    <mergeCell ref="A41:B41"/>
    <mergeCell ref="A35:B35"/>
    <mergeCell ref="G712:G714"/>
    <mergeCell ref="G581:G584"/>
    <mergeCell ref="A112:B112"/>
    <mergeCell ref="A109:B109"/>
    <mergeCell ref="A102:B102"/>
    <mergeCell ref="A60:B60"/>
    <mergeCell ref="A141:B141"/>
    <mergeCell ref="A177:B177"/>
    <mergeCell ref="A144:B144"/>
    <mergeCell ref="A229:B229"/>
    <mergeCell ref="A150:B150"/>
    <mergeCell ref="A147:B147"/>
    <mergeCell ref="A153:B153"/>
    <mergeCell ref="A168:B168"/>
    <mergeCell ref="A224:B224"/>
    <mergeCell ref="A225:B225"/>
    <mergeCell ref="A195:B195"/>
    <mergeCell ref="A444:B444"/>
    <mergeCell ref="A440:B440"/>
    <mergeCell ref="A437:B437"/>
    <mergeCell ref="A431:A433"/>
    <mergeCell ref="A473:B473"/>
    <mergeCell ref="A466:B466"/>
    <mergeCell ref="A463:B463"/>
    <mergeCell ref="A460:B460"/>
    <mergeCell ref="A469:B469"/>
    <mergeCell ref="A519:B519"/>
    <mergeCell ref="A498:B498"/>
    <mergeCell ref="A483:B483"/>
    <mergeCell ref="A480:B480"/>
    <mergeCell ref="A516:B516"/>
    <mergeCell ref="A507:B507"/>
    <mergeCell ref="A510:B510"/>
    <mergeCell ref="A513:B513"/>
    <mergeCell ref="A501:B501"/>
    <mergeCell ref="A489:B489"/>
    <mergeCell ref="G676:G679"/>
    <mergeCell ref="G669:G671"/>
    <mergeCell ref="F661:F664"/>
    <mergeCell ref="A537:B537"/>
    <mergeCell ref="F646:F649"/>
    <mergeCell ref="C646:C649"/>
    <mergeCell ref="D646:D649"/>
    <mergeCell ref="E646:E649"/>
    <mergeCell ref="G646:G649"/>
    <mergeCell ref="F672:F674"/>
    <mergeCell ref="G672:G674"/>
    <mergeCell ref="F669:F671"/>
    <mergeCell ref="F658:F660"/>
    <mergeCell ref="G665:G667"/>
    <mergeCell ref="G658:G660"/>
    <mergeCell ref="A685:A689"/>
    <mergeCell ref="A684:B684"/>
    <mergeCell ref="A677:B677"/>
    <mergeCell ref="A629:B629"/>
    <mergeCell ref="A661:B661"/>
    <mergeCell ref="A658:B658"/>
    <mergeCell ref="A635:B635"/>
    <mergeCell ref="A642:B642"/>
    <mergeCell ref="A645:B645"/>
    <mergeCell ref="A665:B665"/>
    <mergeCell ref="A712:B712"/>
    <mergeCell ref="A698:B698"/>
    <mergeCell ref="A695:B695"/>
    <mergeCell ref="A690:B690"/>
    <mergeCell ref="F90:F93"/>
    <mergeCell ref="F94:F96"/>
    <mergeCell ref="F174:F176"/>
    <mergeCell ref="F135:F137"/>
    <mergeCell ref="F165:F167"/>
    <mergeCell ref="F171:F173"/>
    <mergeCell ref="F159:F161"/>
    <mergeCell ref="F162:F164"/>
    <mergeCell ref="G156:G158"/>
    <mergeCell ref="G153:G155"/>
    <mergeCell ref="F156:F158"/>
    <mergeCell ref="D156:D158"/>
    <mergeCell ref="F153:F155"/>
    <mergeCell ref="D153:D155"/>
    <mergeCell ref="E153:E155"/>
    <mergeCell ref="E156:E158"/>
    <mergeCell ref="G249:G251"/>
    <mergeCell ref="F177:F179"/>
    <mergeCell ref="F198:F200"/>
    <mergeCell ref="F215:F217"/>
    <mergeCell ref="F210:F213"/>
    <mergeCell ref="G207:G209"/>
    <mergeCell ref="G238:G240"/>
    <mergeCell ref="G232:G234"/>
    <mergeCell ref="F221:F224"/>
    <mergeCell ref="F241:F244"/>
    <mergeCell ref="A293:B293"/>
    <mergeCell ref="A11:G11"/>
    <mergeCell ref="F2:G2"/>
    <mergeCell ref="F5:G5"/>
    <mergeCell ref="F6:G6"/>
    <mergeCell ref="F9:G9"/>
    <mergeCell ref="F3:G3"/>
    <mergeCell ref="F4:G4"/>
    <mergeCell ref="G252:G257"/>
    <mergeCell ref="E249:E251"/>
    <mergeCell ref="F554:F556"/>
    <mergeCell ref="G554:G556"/>
    <mergeCell ref="G218:G220"/>
    <mergeCell ref="G245:G247"/>
    <mergeCell ref="F245:F247"/>
    <mergeCell ref="F324:F328"/>
    <mergeCell ref="G324:G328"/>
    <mergeCell ref="F319:F323"/>
    <mergeCell ref="F311:F314"/>
    <mergeCell ref="F293:F295"/>
    <mergeCell ref="D578:D580"/>
    <mergeCell ref="E578:E580"/>
    <mergeCell ref="F574:F577"/>
    <mergeCell ref="D570:D573"/>
    <mergeCell ref="E570:E573"/>
    <mergeCell ref="E574:E577"/>
    <mergeCell ref="D574:D577"/>
    <mergeCell ref="A548:B548"/>
    <mergeCell ref="F544:F546"/>
    <mergeCell ref="A544:B544"/>
    <mergeCell ref="D548:D550"/>
    <mergeCell ref="E548:E550"/>
    <mergeCell ref="F548:F550"/>
    <mergeCell ref="A547:G547"/>
    <mergeCell ref="G548:G550"/>
    <mergeCell ref="D507:D509"/>
    <mergeCell ref="E507:E509"/>
    <mergeCell ref="D510:D512"/>
    <mergeCell ref="E510:E512"/>
    <mergeCell ref="G473:G476"/>
    <mergeCell ref="F501:F503"/>
    <mergeCell ref="G501:G503"/>
    <mergeCell ref="A504:B504"/>
    <mergeCell ref="F504:F506"/>
    <mergeCell ref="G504:G506"/>
    <mergeCell ref="A477:B477"/>
    <mergeCell ref="A492:B492"/>
    <mergeCell ref="A495:B495"/>
    <mergeCell ref="A486:B486"/>
    <mergeCell ref="G498:G500"/>
    <mergeCell ref="F483:F485"/>
    <mergeCell ref="G483:G485"/>
    <mergeCell ref="G486:G488"/>
    <mergeCell ref="G489:G491"/>
    <mergeCell ref="G492:G494"/>
    <mergeCell ref="G495:G497"/>
    <mergeCell ref="F498:F500"/>
    <mergeCell ref="F492:F494"/>
    <mergeCell ref="F495:F497"/>
    <mergeCell ref="F486:F488"/>
    <mergeCell ref="F489:F491"/>
    <mergeCell ref="F469:F472"/>
    <mergeCell ref="F477:F479"/>
    <mergeCell ref="F473:F476"/>
    <mergeCell ref="F480:F482"/>
    <mergeCell ref="A590:B590"/>
    <mergeCell ref="A594:B594"/>
    <mergeCell ref="F329:F333"/>
    <mergeCell ref="A329:B329"/>
    <mergeCell ref="D416:D418"/>
    <mergeCell ref="E416:E418"/>
    <mergeCell ref="D460:D462"/>
    <mergeCell ref="F453:F455"/>
    <mergeCell ref="F423:F425"/>
    <mergeCell ref="F460:F462"/>
    <mergeCell ref="D371:D375"/>
    <mergeCell ref="E371:E375"/>
    <mergeCell ref="A435:A436"/>
    <mergeCell ref="A434:B434"/>
    <mergeCell ref="A430:B430"/>
    <mergeCell ref="A412:B412"/>
    <mergeCell ref="A371:B371"/>
    <mergeCell ref="A384:B384"/>
    <mergeCell ref="A392:B392"/>
    <mergeCell ref="A389:B389"/>
    <mergeCell ref="F359:F364"/>
    <mergeCell ref="D296:D298"/>
    <mergeCell ref="E296:E298"/>
    <mergeCell ref="D229:D231"/>
    <mergeCell ref="E229:E231"/>
    <mergeCell ref="D290:D292"/>
    <mergeCell ref="F296:F298"/>
    <mergeCell ref="F299:F301"/>
    <mergeCell ref="F315:F318"/>
    <mergeCell ref="E290:E292"/>
    <mergeCell ref="F351:F356"/>
    <mergeCell ref="A324:B324"/>
    <mergeCell ref="D293:D295"/>
    <mergeCell ref="E293:E295"/>
    <mergeCell ref="F307:F310"/>
    <mergeCell ref="D303:D306"/>
    <mergeCell ref="E303:E306"/>
    <mergeCell ref="A302:G302"/>
    <mergeCell ref="F303:F306"/>
    <mergeCell ref="G293:G295"/>
    <mergeCell ref="A19:G19"/>
    <mergeCell ref="A33:B33"/>
    <mergeCell ref="A97:B97"/>
    <mergeCell ref="G97:G100"/>
    <mergeCell ref="F97:F100"/>
    <mergeCell ref="G75:G79"/>
    <mergeCell ref="A72:B72"/>
    <mergeCell ref="A57:B57"/>
    <mergeCell ref="B55:B56"/>
    <mergeCell ref="A55:A56"/>
    <mergeCell ref="G347:G349"/>
    <mergeCell ref="G381:G383"/>
    <mergeCell ref="G351:G356"/>
    <mergeCell ref="G315:G318"/>
    <mergeCell ref="G319:G323"/>
    <mergeCell ref="G329:G333"/>
    <mergeCell ref="A426:B426"/>
    <mergeCell ref="F389:F391"/>
    <mergeCell ref="D389:D391"/>
    <mergeCell ref="E389:E391"/>
    <mergeCell ref="A402:B403"/>
    <mergeCell ref="D412:D415"/>
    <mergeCell ref="F426:F429"/>
    <mergeCell ref="E412:E415"/>
    <mergeCell ref="F392:F395"/>
    <mergeCell ref="F396:F401"/>
    <mergeCell ref="F519:F521"/>
    <mergeCell ref="F510:F512"/>
    <mergeCell ref="D513:D515"/>
    <mergeCell ref="E513:E515"/>
    <mergeCell ref="D516:D518"/>
    <mergeCell ref="E516:E518"/>
    <mergeCell ref="F513:F515"/>
    <mergeCell ref="G570:G573"/>
    <mergeCell ref="G574:G577"/>
    <mergeCell ref="F585:F591"/>
    <mergeCell ref="G590:G591"/>
    <mergeCell ref="G578:G580"/>
    <mergeCell ref="G585:G588"/>
    <mergeCell ref="F570:F573"/>
    <mergeCell ref="F578:F580"/>
    <mergeCell ref="F562:F564"/>
    <mergeCell ref="F566:F569"/>
    <mergeCell ref="G562:G564"/>
    <mergeCell ref="A565:G565"/>
    <mergeCell ref="D562:D564"/>
    <mergeCell ref="E562:E564"/>
    <mergeCell ref="A562:B562"/>
    <mergeCell ref="F611:F612"/>
    <mergeCell ref="E616:E618"/>
    <mergeCell ref="F635:F638"/>
    <mergeCell ref="E619:E622"/>
    <mergeCell ref="F629:F631"/>
    <mergeCell ref="F613:F615"/>
    <mergeCell ref="A604:B604"/>
    <mergeCell ref="F592:F604"/>
    <mergeCell ref="F605:F610"/>
    <mergeCell ref="A609:B609"/>
    <mergeCell ref="A595:B595"/>
    <mergeCell ref="A603:B603"/>
    <mergeCell ref="A596:A598"/>
    <mergeCell ref="A600:A602"/>
    <mergeCell ref="A608:B608"/>
    <mergeCell ref="A599:B599"/>
    <mergeCell ref="A610:B610"/>
    <mergeCell ref="F557:F561"/>
    <mergeCell ref="A581:B581"/>
    <mergeCell ref="A574:B574"/>
    <mergeCell ref="A586:A588"/>
    <mergeCell ref="A585:B585"/>
    <mergeCell ref="A578:B578"/>
    <mergeCell ref="A605:B605"/>
    <mergeCell ref="A570:B570"/>
    <mergeCell ref="A589:B589"/>
    <mergeCell ref="F676:F679"/>
    <mergeCell ref="D616:D618"/>
    <mergeCell ref="F619:F622"/>
    <mergeCell ref="F632:F634"/>
    <mergeCell ref="D619:D622"/>
    <mergeCell ref="F616:F618"/>
    <mergeCell ref="C669:C671"/>
    <mergeCell ref="G642:G644"/>
    <mergeCell ref="G661:G664"/>
    <mergeCell ref="G651:G654"/>
    <mergeCell ref="A650:G650"/>
    <mergeCell ref="F642:F644"/>
    <mergeCell ref="F651:F654"/>
    <mergeCell ref="A716:B716"/>
    <mergeCell ref="F698:F700"/>
    <mergeCell ref="A704:B704"/>
    <mergeCell ref="A554:B554"/>
    <mergeCell ref="F704:F707"/>
    <mergeCell ref="F655:F657"/>
    <mergeCell ref="A669:B669"/>
    <mergeCell ref="A672:B672"/>
    <mergeCell ref="A681:B681"/>
    <mergeCell ref="A566:B566"/>
    <mergeCell ref="G722:G728"/>
    <mergeCell ref="F722:F728"/>
    <mergeCell ref="F695:F697"/>
    <mergeCell ref="G684:G689"/>
    <mergeCell ref="G698:G700"/>
    <mergeCell ref="F684:F689"/>
    <mergeCell ref="G701:G703"/>
    <mergeCell ref="G708:G711"/>
    <mergeCell ref="F701:F703"/>
    <mergeCell ref="G704:G707"/>
    <mergeCell ref="A722:B722"/>
    <mergeCell ref="D551:D553"/>
    <mergeCell ref="E551:E553"/>
    <mergeCell ref="G537:G539"/>
    <mergeCell ref="D540:D543"/>
    <mergeCell ref="E540:E543"/>
    <mergeCell ref="A612:B612"/>
    <mergeCell ref="A619:B619"/>
    <mergeCell ref="E651:E654"/>
    <mergeCell ref="E655:E657"/>
    <mergeCell ref="F534:F536"/>
    <mergeCell ref="G534:G536"/>
    <mergeCell ref="F540:F543"/>
    <mergeCell ref="F528:F530"/>
    <mergeCell ref="A525:B525"/>
    <mergeCell ref="A522:B522"/>
    <mergeCell ref="G544:G546"/>
    <mergeCell ref="G525:G527"/>
    <mergeCell ref="A540:B540"/>
    <mergeCell ref="G540:G543"/>
    <mergeCell ref="F537:F539"/>
    <mergeCell ref="A531:B531"/>
    <mergeCell ref="A534:B534"/>
    <mergeCell ref="G528:G530"/>
    <mergeCell ref="A26:B26"/>
    <mergeCell ref="G507:G509"/>
    <mergeCell ref="G480:G482"/>
    <mergeCell ref="G102:G105"/>
    <mergeCell ref="G90:G93"/>
    <mergeCell ref="G241:G244"/>
    <mergeCell ref="G210:G213"/>
    <mergeCell ref="G258:G260"/>
    <mergeCell ref="G290:G292"/>
    <mergeCell ref="G112:G114"/>
    <mergeCell ref="F66:F68"/>
    <mergeCell ref="D66:D68"/>
    <mergeCell ref="E66:E68"/>
    <mergeCell ref="D57:D59"/>
    <mergeCell ref="E57:E59"/>
    <mergeCell ref="D60:D62"/>
    <mergeCell ref="E60:E62"/>
    <mergeCell ref="A94:B94"/>
    <mergeCell ref="G27:G34"/>
    <mergeCell ref="A27:B27"/>
    <mergeCell ref="F41:F46"/>
    <mergeCell ref="A34:B34"/>
    <mergeCell ref="G86:G89"/>
    <mergeCell ref="A32:B32"/>
    <mergeCell ref="A47:B47"/>
    <mergeCell ref="G94:G96"/>
    <mergeCell ref="G41:G46"/>
    <mergeCell ref="A103:A105"/>
    <mergeCell ref="G126:G128"/>
    <mergeCell ref="A113:A114"/>
    <mergeCell ref="G150:G152"/>
    <mergeCell ref="G144:G146"/>
    <mergeCell ref="F150:F152"/>
    <mergeCell ref="G106:G108"/>
    <mergeCell ref="A106:B106"/>
    <mergeCell ref="F123:F125"/>
    <mergeCell ref="G123:G125"/>
    <mergeCell ref="A12:G12"/>
    <mergeCell ref="A13:G13"/>
    <mergeCell ref="A14:G14"/>
    <mergeCell ref="A17:B18"/>
    <mergeCell ref="C17:E17"/>
    <mergeCell ref="F17:F18"/>
    <mergeCell ref="G17:G18"/>
    <mergeCell ref="G51:G54"/>
    <mergeCell ref="G20:G25"/>
    <mergeCell ref="F27:F34"/>
    <mergeCell ref="G47:G50"/>
    <mergeCell ref="F20:F25"/>
    <mergeCell ref="A20:B20"/>
    <mergeCell ref="A31:B31"/>
    <mergeCell ref="F51:F54"/>
    <mergeCell ref="F47:F50"/>
    <mergeCell ref="A24:B24"/>
    <mergeCell ref="D20:D25"/>
    <mergeCell ref="E20:E25"/>
    <mergeCell ref="D47:D50"/>
    <mergeCell ref="E47:E50"/>
    <mergeCell ref="A25:B25"/>
    <mergeCell ref="G57:G59"/>
    <mergeCell ref="F57:F59"/>
    <mergeCell ref="F60:F62"/>
    <mergeCell ref="G63:G64"/>
    <mergeCell ref="G60:G62"/>
    <mergeCell ref="F63:F65"/>
    <mergeCell ref="F72:F74"/>
    <mergeCell ref="G72:G74"/>
    <mergeCell ref="F138:F140"/>
    <mergeCell ref="G147:G149"/>
    <mergeCell ref="F144:F146"/>
    <mergeCell ref="G138:G140"/>
    <mergeCell ref="F112:F114"/>
    <mergeCell ref="F102:F105"/>
    <mergeCell ref="F80:F85"/>
    <mergeCell ref="G80:G83"/>
    <mergeCell ref="F75:F79"/>
    <mergeCell ref="F129:F131"/>
    <mergeCell ref="F132:F134"/>
    <mergeCell ref="G132:G134"/>
    <mergeCell ref="F109:F111"/>
    <mergeCell ref="F86:F89"/>
    <mergeCell ref="F106:F108"/>
    <mergeCell ref="A121:G121"/>
    <mergeCell ref="A122:G122"/>
    <mergeCell ref="F126:F128"/>
    <mergeCell ref="G135:G137"/>
    <mergeCell ref="G66:G68"/>
    <mergeCell ref="F183:F188"/>
    <mergeCell ref="G168:G170"/>
    <mergeCell ref="G180:G182"/>
    <mergeCell ref="F141:F143"/>
    <mergeCell ref="G141:G143"/>
    <mergeCell ref="F147:F149"/>
    <mergeCell ref="G162:G164"/>
    <mergeCell ref="G69:G71"/>
    <mergeCell ref="D204:D206"/>
    <mergeCell ref="G477:G479"/>
    <mergeCell ref="G469:G472"/>
    <mergeCell ref="G426:G429"/>
    <mergeCell ref="G430:G436"/>
    <mergeCell ref="G463:G465"/>
    <mergeCell ref="G460:G462"/>
    <mergeCell ref="G457:G459"/>
    <mergeCell ref="F457:F459"/>
    <mergeCell ref="G215:G217"/>
    <mergeCell ref="A210:B210"/>
    <mergeCell ref="A557:B557"/>
    <mergeCell ref="A451:G451"/>
    <mergeCell ref="A452:G452"/>
    <mergeCell ref="G384:G388"/>
    <mergeCell ref="G389:G391"/>
    <mergeCell ref="A453:B453"/>
    <mergeCell ref="A252:B252"/>
    <mergeCell ref="A290:B290"/>
    <mergeCell ref="G513:G515"/>
    <mergeCell ref="A264:B264"/>
    <mergeCell ref="A270:G270"/>
    <mergeCell ref="A271:G271"/>
    <mergeCell ref="E272:E274"/>
    <mergeCell ref="G416:G418"/>
    <mergeCell ref="G408:G409"/>
    <mergeCell ref="A275:B275"/>
    <mergeCell ref="A281:B281"/>
    <mergeCell ref="G396:G401"/>
    <mergeCell ref="G376:G379"/>
    <mergeCell ref="F402:F407"/>
    <mergeCell ref="G402:G407"/>
    <mergeCell ref="G392:G395"/>
    <mergeCell ref="G359:G364"/>
    <mergeCell ref="A284:B284"/>
    <mergeCell ref="D651:D654"/>
    <mergeCell ref="D655:D657"/>
    <mergeCell ref="A655:B655"/>
    <mergeCell ref="A408:B408"/>
    <mergeCell ref="A419:B419"/>
    <mergeCell ref="A423:B423"/>
    <mergeCell ref="A416:B416"/>
    <mergeCell ref="A411:G411"/>
    <mergeCell ref="G412:G415"/>
    <mergeCell ref="D258:D260"/>
    <mergeCell ref="E658:E660"/>
    <mergeCell ref="A623:B623"/>
    <mergeCell ref="A616:B616"/>
    <mergeCell ref="D272:D274"/>
    <mergeCell ref="A457:B457"/>
    <mergeCell ref="E275:E277"/>
    <mergeCell ref="D278:D280"/>
    <mergeCell ref="E278:E280"/>
    <mergeCell ref="D275:D277"/>
    <mergeCell ref="G284:G286"/>
    <mergeCell ref="F287:F289"/>
    <mergeCell ref="G287:G289"/>
    <mergeCell ref="G311:G314"/>
    <mergeCell ref="G299:G301"/>
    <mergeCell ref="G296:G298"/>
    <mergeCell ref="G303:G306"/>
    <mergeCell ref="G307:G310"/>
    <mergeCell ref="F290:F292"/>
    <mergeCell ref="G440:G443"/>
    <mergeCell ref="G453:G455"/>
    <mergeCell ref="G466:G468"/>
    <mergeCell ref="F419:F422"/>
    <mergeCell ref="G419:G422"/>
    <mergeCell ref="G423:G425"/>
    <mergeCell ref="F440:F443"/>
    <mergeCell ref="F437:F439"/>
    <mergeCell ref="F430:F436"/>
    <mergeCell ref="F463:F465"/>
    <mergeCell ref="D376:D379"/>
    <mergeCell ref="E376:E379"/>
    <mergeCell ref="F466:F468"/>
    <mergeCell ref="F416:F418"/>
    <mergeCell ref="F376:F379"/>
    <mergeCell ref="F412:F415"/>
    <mergeCell ref="F347:F349"/>
    <mergeCell ref="E342:E346"/>
    <mergeCell ref="D334:D341"/>
    <mergeCell ref="F408:F410"/>
    <mergeCell ref="D381:D383"/>
    <mergeCell ref="E381:E383"/>
    <mergeCell ref="F381:F383"/>
    <mergeCell ref="F384:F388"/>
    <mergeCell ref="F365:F370"/>
    <mergeCell ref="F371:F375"/>
    <mergeCell ref="A381:B381"/>
    <mergeCell ref="A396:B397"/>
    <mergeCell ref="G334:G341"/>
    <mergeCell ref="A380:G380"/>
    <mergeCell ref="A365:B365"/>
    <mergeCell ref="A338:B338"/>
    <mergeCell ref="A343:B343"/>
    <mergeCell ref="A376:B376"/>
    <mergeCell ref="G365:G370"/>
    <mergeCell ref="G371:G375"/>
    <mergeCell ref="D342:D346"/>
    <mergeCell ref="G261:G263"/>
    <mergeCell ref="G281:G283"/>
    <mergeCell ref="G278:G280"/>
    <mergeCell ref="G275:G277"/>
    <mergeCell ref="G272:G274"/>
    <mergeCell ref="F278:F280"/>
    <mergeCell ref="G342:G346"/>
    <mergeCell ref="F342:F346"/>
    <mergeCell ref="D284:D286"/>
    <mergeCell ref="A245:B245"/>
    <mergeCell ref="E334:E341"/>
    <mergeCell ref="E284:E286"/>
    <mergeCell ref="A258:B258"/>
    <mergeCell ref="A261:B261"/>
    <mergeCell ref="A272:B272"/>
    <mergeCell ref="A278:B278"/>
    <mergeCell ref="A287:B287"/>
    <mergeCell ref="E258:E260"/>
    <mergeCell ref="D261:D263"/>
    <mergeCell ref="A241:B241"/>
    <mergeCell ref="A235:B235"/>
    <mergeCell ref="A232:B232"/>
    <mergeCell ref="A244:B244"/>
    <mergeCell ref="G225:G228"/>
    <mergeCell ref="F225:F228"/>
    <mergeCell ref="A238:B238"/>
    <mergeCell ref="F249:F251"/>
    <mergeCell ref="D249:D251"/>
    <mergeCell ref="G229:G231"/>
    <mergeCell ref="G235:G237"/>
    <mergeCell ref="A248:G248"/>
    <mergeCell ref="D241:D244"/>
    <mergeCell ref="E241:E244"/>
    <mergeCell ref="G204:G206"/>
    <mergeCell ref="A214:G214"/>
    <mergeCell ref="A221:B221"/>
    <mergeCell ref="A215:B215"/>
    <mergeCell ref="G221:G223"/>
    <mergeCell ref="A218:B218"/>
    <mergeCell ref="F204:F206"/>
    <mergeCell ref="A204:B204"/>
    <mergeCell ref="E204:E206"/>
    <mergeCell ref="D221:D223"/>
    <mergeCell ref="G189:G191"/>
    <mergeCell ref="G183:G188"/>
    <mergeCell ref="F189:F191"/>
    <mergeCell ref="F192:F194"/>
    <mergeCell ref="F195:F197"/>
    <mergeCell ref="G201:G203"/>
    <mergeCell ref="G198:G200"/>
    <mergeCell ref="F201:F203"/>
    <mergeCell ref="G195:G197"/>
    <mergeCell ref="A180:B180"/>
    <mergeCell ref="A183:B183"/>
    <mergeCell ref="A198:B198"/>
    <mergeCell ref="A69:B69"/>
    <mergeCell ref="A130:A131"/>
    <mergeCell ref="A115:B115"/>
    <mergeCell ref="A156:B156"/>
    <mergeCell ref="A133:A134"/>
    <mergeCell ref="A132:B132"/>
    <mergeCell ref="A138:B138"/>
    <mergeCell ref="A66:B66"/>
    <mergeCell ref="A63:B63"/>
    <mergeCell ref="A75:B75"/>
    <mergeCell ref="G129:G131"/>
    <mergeCell ref="A124:A125"/>
    <mergeCell ref="A127:A128"/>
    <mergeCell ref="A126:B126"/>
    <mergeCell ref="D126:D128"/>
    <mergeCell ref="A129:B129"/>
    <mergeCell ref="E126:E128"/>
    <mergeCell ref="E75:E77"/>
    <mergeCell ref="A90:B90"/>
    <mergeCell ref="A86:B86"/>
    <mergeCell ref="A80:B80"/>
    <mergeCell ref="A81:A85"/>
    <mergeCell ref="B84:B85"/>
    <mergeCell ref="C84:C85"/>
    <mergeCell ref="F334:F341"/>
    <mergeCell ref="F69:F71"/>
    <mergeCell ref="F168:F170"/>
    <mergeCell ref="F284:F286"/>
    <mergeCell ref="F207:F209"/>
    <mergeCell ref="F229:F231"/>
    <mergeCell ref="F232:F234"/>
    <mergeCell ref="F281:F283"/>
    <mergeCell ref="F252:F256"/>
    <mergeCell ref="F180:F182"/>
    <mergeCell ref="A342:B342"/>
    <mergeCell ref="A296:B296"/>
    <mergeCell ref="A334:B334"/>
    <mergeCell ref="A311:B311"/>
    <mergeCell ref="A319:B319"/>
    <mergeCell ref="A299:B299"/>
    <mergeCell ref="A249:B249"/>
    <mergeCell ref="D232:D234"/>
    <mergeCell ref="E232:E234"/>
    <mergeCell ref="A359:B359"/>
    <mergeCell ref="A307:B307"/>
    <mergeCell ref="A303:B303"/>
    <mergeCell ref="A315:B315"/>
    <mergeCell ref="A358:B358"/>
    <mergeCell ref="A357:B357"/>
    <mergeCell ref="A351:B351"/>
    <mergeCell ref="A347:B347"/>
    <mergeCell ref="A165:B165"/>
    <mergeCell ref="A207:B207"/>
    <mergeCell ref="A159:B159"/>
    <mergeCell ref="A162:B162"/>
    <mergeCell ref="A189:B189"/>
    <mergeCell ref="A192:B192"/>
    <mergeCell ref="A201:B201"/>
    <mergeCell ref="A171:B171"/>
    <mergeCell ref="A174:B174"/>
    <mergeCell ref="F525:F527"/>
    <mergeCell ref="F507:F509"/>
    <mergeCell ref="F516:F518"/>
    <mergeCell ref="G613:G615"/>
    <mergeCell ref="G531:G533"/>
    <mergeCell ref="G510:G512"/>
    <mergeCell ref="G516:G518"/>
    <mergeCell ref="G522:G524"/>
    <mergeCell ref="G519:G521"/>
    <mergeCell ref="F522:F524"/>
    <mergeCell ref="G639:G641"/>
    <mergeCell ref="G623:G627"/>
    <mergeCell ref="G599:G602"/>
    <mergeCell ref="G551:G553"/>
    <mergeCell ref="G616:G618"/>
    <mergeCell ref="G635:G638"/>
    <mergeCell ref="G619:G622"/>
    <mergeCell ref="G632:G634"/>
    <mergeCell ref="G595:G598"/>
    <mergeCell ref="G566:G569"/>
    <mergeCell ref="D94:D96"/>
    <mergeCell ref="E94:E96"/>
    <mergeCell ref="E84:E85"/>
    <mergeCell ref="D86:D89"/>
    <mergeCell ref="E86:E89"/>
    <mergeCell ref="D90:D93"/>
    <mergeCell ref="D84:D85"/>
    <mergeCell ref="D109:D111"/>
    <mergeCell ref="E109:E111"/>
    <mergeCell ref="E90:E93"/>
    <mergeCell ref="D69:D71"/>
    <mergeCell ref="D102:D105"/>
    <mergeCell ref="E102:E105"/>
    <mergeCell ref="E69:E71"/>
    <mergeCell ref="D78:D79"/>
    <mergeCell ref="E78:E79"/>
    <mergeCell ref="D75:D77"/>
    <mergeCell ref="A136:A137"/>
    <mergeCell ref="A135:B135"/>
    <mergeCell ref="D144:D146"/>
    <mergeCell ref="E144:E146"/>
    <mergeCell ref="D141:D143"/>
    <mergeCell ref="E141:E143"/>
    <mergeCell ref="D138:D140"/>
    <mergeCell ref="E138:E140"/>
    <mergeCell ref="D147:D149"/>
    <mergeCell ref="E147:E149"/>
    <mergeCell ref="D150:D152"/>
    <mergeCell ref="E150:E152"/>
    <mergeCell ref="D183:D188"/>
    <mergeCell ref="E183:E188"/>
    <mergeCell ref="D168:D170"/>
    <mergeCell ref="E168:E170"/>
    <mergeCell ref="A551:B551"/>
    <mergeCell ref="A708:B708"/>
    <mergeCell ref="F708:F711"/>
    <mergeCell ref="A701:B701"/>
    <mergeCell ref="F681:F683"/>
    <mergeCell ref="D658:D660"/>
    <mergeCell ref="A611:B611"/>
    <mergeCell ref="F551:F553"/>
    <mergeCell ref="F639:F641"/>
    <mergeCell ref="A676:B676"/>
    <mergeCell ref="E221:E223"/>
    <mergeCell ref="E207:E209"/>
    <mergeCell ref="E210:E213"/>
    <mergeCell ref="F275:F277"/>
    <mergeCell ref="F235:F237"/>
    <mergeCell ref="F238:F240"/>
    <mergeCell ref="F261:F263"/>
    <mergeCell ref="F272:F274"/>
    <mergeCell ref="E261:E263"/>
    <mergeCell ref="G681:G683"/>
    <mergeCell ref="D698:D700"/>
    <mergeCell ref="E698:E700"/>
    <mergeCell ref="G695:G697"/>
    <mergeCell ref="G691:G694"/>
    <mergeCell ref="A110:A111"/>
    <mergeCell ref="A123:B123"/>
    <mergeCell ref="E661:E664"/>
    <mergeCell ref="A639:B639"/>
    <mergeCell ref="D661:D664"/>
    <mergeCell ref="A632:B632"/>
    <mergeCell ref="A528:B528"/>
    <mergeCell ref="A651:B651"/>
    <mergeCell ref="A613:B613"/>
    <mergeCell ref="A628:B628"/>
    <mergeCell ref="D159:D161"/>
    <mergeCell ref="E159:E161"/>
    <mergeCell ref="D162:D164"/>
    <mergeCell ref="E162:E164"/>
    <mergeCell ref="G55:G56"/>
    <mergeCell ref="C55:C56"/>
    <mergeCell ref="D55:D56"/>
    <mergeCell ref="E55:E56"/>
    <mergeCell ref="F55:F56"/>
    <mergeCell ref="G84:G85"/>
    <mergeCell ref="G109:G111"/>
    <mergeCell ref="G557:G561"/>
    <mergeCell ref="F531:F533"/>
    <mergeCell ref="G192:G194"/>
    <mergeCell ref="G165:G167"/>
    <mergeCell ref="G159:G161"/>
    <mergeCell ref="G171:G173"/>
    <mergeCell ref="G174:G176"/>
    <mergeCell ref="G177:G179"/>
  </mergeCells>
  <printOptions horizontalCentered="1"/>
  <pageMargins left="0.3937007874015748" right="0.3937007874015748" top="1.1811023622047245" bottom="0.3937007874015748" header="0" footer="0"/>
  <pageSetup firstPageNumber="17" useFirstPageNumber="1"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="75" zoomScaleNormal="75" zoomScalePageLayoutView="0" workbookViewId="0" topLeftCell="A3">
      <selection activeCell="A3" sqref="A3"/>
    </sheetView>
  </sheetViews>
  <sheetFormatPr defaultColWidth="9.00390625" defaultRowHeight="12.75"/>
  <cols>
    <col min="1" max="1" width="4.375" style="0" customWidth="1"/>
    <col min="2" max="2" width="59.125" style="0" customWidth="1"/>
    <col min="7" max="7" width="13.25390625" style="0" bestFit="1" customWidth="1"/>
    <col min="8" max="8" width="11.75390625" style="0" customWidth="1"/>
  </cols>
  <sheetData>
    <row r="2" spans="1:8" ht="18.75">
      <c r="A2" s="527" t="s">
        <v>298</v>
      </c>
      <c r="B2" s="527"/>
      <c r="C2" s="527"/>
      <c r="D2" s="527"/>
      <c r="E2" s="527"/>
      <c r="F2" s="527"/>
      <c r="G2" s="527"/>
      <c r="H2" s="52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5.75">
      <c r="A4" s="611"/>
      <c r="B4" s="613"/>
      <c r="C4" s="613"/>
      <c r="D4" s="612"/>
      <c r="E4" s="612"/>
      <c r="F4" s="612"/>
      <c r="G4" s="612"/>
      <c r="H4" s="612"/>
    </row>
    <row r="5" spans="1:8" ht="65.25" customHeight="1">
      <c r="A5" s="611"/>
      <c r="B5" s="613"/>
      <c r="C5" s="613"/>
      <c r="D5" s="178"/>
      <c r="E5" s="178"/>
      <c r="F5" s="178"/>
      <c r="G5" s="178"/>
      <c r="H5" s="178"/>
    </row>
    <row r="6" spans="1:8" ht="18" customHeight="1">
      <c r="A6" s="611"/>
      <c r="B6" s="611"/>
      <c r="C6" s="611"/>
      <c r="D6" s="611"/>
      <c r="E6" s="611"/>
      <c r="F6" s="611"/>
      <c r="G6" s="611"/>
      <c r="H6" s="611"/>
    </row>
    <row r="7" spans="1:8" ht="36" customHeight="1">
      <c r="A7" s="179"/>
      <c r="B7" s="180"/>
      <c r="C7" s="179"/>
      <c r="D7" s="179"/>
      <c r="E7" s="179"/>
      <c r="F7" s="2"/>
      <c r="G7" s="4"/>
      <c r="H7" s="4"/>
    </row>
    <row r="8" spans="1:8" ht="18.75" customHeight="1">
      <c r="A8" s="179"/>
      <c r="B8" s="180"/>
      <c r="C8" s="179"/>
      <c r="D8" s="179"/>
      <c r="E8" s="4"/>
      <c r="F8" s="4"/>
      <c r="G8" s="4"/>
      <c r="H8" s="4"/>
    </row>
    <row r="9" spans="1:8" ht="18.75" customHeight="1">
      <c r="A9" s="179"/>
      <c r="B9" s="180"/>
      <c r="C9" s="179"/>
      <c r="D9" s="179"/>
      <c r="E9" s="4"/>
      <c r="F9" s="4"/>
      <c r="G9" s="5"/>
      <c r="H9" s="5"/>
    </row>
    <row r="10" spans="1:8" ht="14.25" customHeight="1">
      <c r="A10" s="179"/>
      <c r="B10" s="181"/>
      <c r="C10" s="179"/>
      <c r="D10" s="179"/>
      <c r="E10" s="2"/>
      <c r="F10" s="2"/>
      <c r="G10" s="4"/>
      <c r="H10" s="4"/>
    </row>
    <row r="11" spans="1:8" ht="17.25" customHeight="1">
      <c r="A11" s="179"/>
      <c r="B11" s="181"/>
      <c r="C11" s="179"/>
      <c r="D11" s="179"/>
      <c r="E11" s="2"/>
      <c r="F11" s="2"/>
      <c r="G11" s="4"/>
      <c r="H11" s="4"/>
    </row>
    <row r="12" spans="1:8" ht="21" customHeight="1">
      <c r="A12" s="179"/>
      <c r="B12" s="180"/>
      <c r="C12" s="179"/>
      <c r="D12" s="179"/>
      <c r="E12" s="179"/>
      <c r="F12" s="179"/>
      <c r="G12" s="4"/>
      <c r="H12" s="4"/>
    </row>
    <row r="13" spans="1:8" ht="17.25" customHeight="1">
      <c r="A13" s="179"/>
      <c r="B13" s="180"/>
      <c r="C13" s="179"/>
      <c r="D13" s="179"/>
      <c r="E13" s="179"/>
      <c r="F13" s="179"/>
      <c r="G13" s="4"/>
      <c r="H13" s="4"/>
    </row>
    <row r="14" spans="1:8" ht="18.75" customHeight="1">
      <c r="A14" s="179"/>
      <c r="B14" s="180"/>
      <c r="C14" s="179"/>
      <c r="D14" s="179"/>
      <c r="E14" s="179"/>
      <c r="F14" s="179"/>
      <c r="G14" s="4"/>
      <c r="H14" s="4"/>
    </row>
    <row r="15" spans="1:8" ht="15.75">
      <c r="A15" s="612"/>
      <c r="B15" s="612"/>
      <c r="C15" s="612"/>
      <c r="D15" s="612"/>
      <c r="E15" s="612"/>
      <c r="F15" s="612"/>
      <c r="G15" s="612"/>
      <c r="H15" s="612"/>
    </row>
    <row r="16" spans="1:8" ht="15.75">
      <c r="A16" s="179"/>
      <c r="B16" s="180"/>
      <c r="C16" s="182"/>
      <c r="D16" s="179"/>
      <c r="E16" s="179"/>
      <c r="F16" s="2"/>
      <c r="G16" s="183"/>
      <c r="H16" s="183"/>
    </row>
    <row r="17" spans="1:8" ht="15.75">
      <c r="A17" s="179"/>
      <c r="B17" s="181"/>
      <c r="C17" s="182"/>
      <c r="D17" s="179"/>
      <c r="E17" s="2"/>
      <c r="F17" s="2"/>
      <c r="G17" s="4"/>
      <c r="H17" s="4"/>
    </row>
    <row r="18" spans="1:8" ht="15.75">
      <c r="A18" s="179"/>
      <c r="B18" s="181"/>
      <c r="C18" s="182"/>
      <c r="D18" s="179"/>
      <c r="E18" s="2"/>
      <c r="F18" s="2"/>
      <c r="G18" s="4"/>
      <c r="H18" s="4"/>
    </row>
    <row r="19" spans="1:8" ht="15.75">
      <c r="A19" s="179"/>
      <c r="B19" s="180"/>
      <c r="C19" s="182"/>
      <c r="D19" s="179"/>
      <c r="E19" s="179"/>
      <c r="F19" s="179"/>
      <c r="G19" s="183"/>
      <c r="H19" s="183"/>
    </row>
    <row r="20" spans="1:8" ht="15.75">
      <c r="A20" s="179"/>
      <c r="B20" s="180"/>
      <c r="C20" s="182"/>
      <c r="D20" s="179"/>
      <c r="E20" s="179"/>
      <c r="F20" s="179"/>
      <c r="G20" s="183"/>
      <c r="H20" s="183"/>
    </row>
    <row r="21" spans="1:8" ht="15.75">
      <c r="A21" s="179"/>
      <c r="B21" s="180"/>
      <c r="C21" s="182"/>
      <c r="D21" s="179"/>
      <c r="E21" s="179"/>
      <c r="F21" s="179"/>
      <c r="G21" s="183"/>
      <c r="H21" s="183"/>
    </row>
  </sheetData>
  <sheetProtection/>
  <mergeCells count="7">
    <mergeCell ref="A2:H2"/>
    <mergeCell ref="A6:H6"/>
    <mergeCell ref="A15:H15"/>
    <mergeCell ref="A4:A5"/>
    <mergeCell ref="B4:B5"/>
    <mergeCell ref="C4:C5"/>
    <mergeCell ref="D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zotkina</dc:creator>
  <cp:keywords/>
  <dc:description/>
  <cp:lastModifiedBy>Четвертных Е.А.</cp:lastModifiedBy>
  <cp:lastPrinted>2013-05-23T07:55:38Z</cp:lastPrinted>
  <dcterms:created xsi:type="dcterms:W3CDTF">2007-05-21T03:04:15Z</dcterms:created>
  <dcterms:modified xsi:type="dcterms:W3CDTF">2013-05-23T08:06:13Z</dcterms:modified>
  <cp:category/>
  <cp:version/>
  <cp:contentType/>
  <cp:contentStatus/>
</cp:coreProperties>
</file>